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51 Jun 2025\"/>
    </mc:Choice>
  </mc:AlternateContent>
  <bookViews>
    <workbookView xWindow="-110" yWindow="-110" windowWidth="19420" windowHeight="10420" tabRatio="709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1" i="40" l="1"/>
  <c r="L30" i="40"/>
  <c r="L24" i="40"/>
  <c r="L25" i="40"/>
  <c r="L19" i="40"/>
  <c r="L18" i="40"/>
  <c r="L12" i="40"/>
  <c r="L13" i="40"/>
  <c r="Q44" i="40" l="1"/>
  <c r="P41" i="40"/>
  <c r="Q4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11" i="40"/>
  <c r="H41" i="40"/>
  <c r="G41" i="40"/>
  <c r="G43" i="40"/>
  <c r="G40" i="40"/>
  <c r="H40" i="40" s="1"/>
  <c r="G12" i="40"/>
  <c r="H12" i="40" s="1"/>
  <c r="G13" i="40"/>
  <c r="H13" i="40"/>
  <c r="G14" i="40"/>
  <c r="H14" i="40"/>
  <c r="G15" i="40"/>
  <c r="H15" i="40" s="1"/>
  <c r="G16" i="40"/>
  <c r="H16" i="40"/>
  <c r="G17" i="40"/>
  <c r="H17" i="40"/>
  <c r="G18" i="40"/>
  <c r="H18" i="40" s="1"/>
  <c r="G19" i="40"/>
  <c r="H19" i="40"/>
  <c r="G20" i="40"/>
  <c r="H20" i="40"/>
  <c r="G21" i="40"/>
  <c r="H21" i="40" s="1"/>
  <c r="G22" i="40"/>
  <c r="H22" i="40"/>
  <c r="G23" i="40"/>
  <c r="H23" i="40"/>
  <c r="G24" i="40"/>
  <c r="H24" i="40" s="1"/>
  <c r="G25" i="40"/>
  <c r="H25" i="40"/>
  <c r="G26" i="40"/>
  <c r="H26" i="40"/>
  <c r="G27" i="40"/>
  <c r="H27" i="40" s="1"/>
  <c r="G28" i="40"/>
  <c r="H28" i="40"/>
  <c r="G29" i="40"/>
  <c r="H29" i="40"/>
  <c r="G30" i="40"/>
  <c r="H30" i="40" s="1"/>
  <c r="G31" i="40"/>
  <c r="H31" i="40"/>
  <c r="G32" i="40"/>
  <c r="H32" i="40"/>
  <c r="G33" i="40"/>
  <c r="H33" i="40" s="1"/>
  <c r="G34" i="40"/>
  <c r="H34" i="40"/>
  <c r="G35" i="40"/>
  <c r="H35" i="40"/>
  <c r="G36" i="40"/>
  <c r="H36" i="40" s="1"/>
  <c r="G37" i="40"/>
  <c r="H37" i="40"/>
  <c r="G38" i="40"/>
  <c r="H38" i="40"/>
  <c r="G39" i="40"/>
  <c r="H39" i="40" s="1"/>
  <c r="G11" i="40"/>
  <c r="H11" i="40"/>
  <c r="D26" i="7" l="1"/>
  <c r="P42" i="40" l="1"/>
  <c r="D26" i="19" l="1"/>
  <c r="E26" i="19" s="1"/>
  <c r="C8" i="42" l="1"/>
  <c r="F40" i="40" l="1"/>
  <c r="E17" i="33" l="1"/>
  <c r="F37" i="40" l="1"/>
  <c r="F38" i="40"/>
  <c r="F39" i="40"/>
  <c r="C8" i="41" l="1"/>
  <c r="C8" i="34"/>
  <c r="C8" i="33"/>
  <c r="D16" i="33" s="1"/>
  <c r="P40" i="40" l="1"/>
  <c r="P37" i="40" l="1"/>
  <c r="P38" i="40"/>
  <c r="P39" i="40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 s="1"/>
  <c r="D31" i="42"/>
  <c r="E31" i="42" s="1"/>
  <c r="D30" i="42"/>
  <c r="E30" i="42" s="1"/>
  <c r="D29" i="42"/>
  <c r="E29" i="42"/>
  <c r="D28" i="42"/>
  <c r="E28" i="42" s="1"/>
  <c r="D26" i="42"/>
  <c r="E26" i="42" s="1"/>
  <c r="D25" i="42"/>
  <c r="E25" i="42" s="1"/>
  <c r="D24" i="42"/>
  <c r="E24" i="42" s="1"/>
  <c r="D23" i="42"/>
  <c r="E23" i="42" s="1"/>
  <c r="D21" i="42"/>
  <c r="E21" i="42" s="1"/>
  <c r="D20" i="42"/>
  <c r="E20" i="42" s="1"/>
  <c r="D19" i="42"/>
  <c r="E19" i="42"/>
  <c r="D18" i="42"/>
  <c r="E18" i="42"/>
  <c r="D15" i="42"/>
  <c r="E15" i="42" s="1"/>
  <c r="D14" i="42"/>
  <c r="E14" i="42" s="1"/>
  <c r="D13" i="42"/>
  <c r="E13" i="42"/>
  <c r="D12" i="42"/>
  <c r="E12" i="42"/>
  <c r="D11" i="42"/>
  <c r="E11" i="42" s="1"/>
  <c r="D10" i="42"/>
  <c r="E10" i="42" s="1"/>
  <c r="D32" i="41"/>
  <c r="E32" i="41"/>
  <c r="D31" i="41"/>
  <c r="E31" i="41" s="1"/>
  <c r="D30" i="41"/>
  <c r="E30" i="41" s="1"/>
  <c r="D29" i="41"/>
  <c r="E29" i="41" s="1"/>
  <c r="D28" i="41"/>
  <c r="E28" i="41"/>
  <c r="D26" i="41"/>
  <c r="E26" i="41" s="1"/>
  <c r="D25" i="41"/>
  <c r="E25" i="41" s="1"/>
  <c r="D24" i="41"/>
  <c r="E24" i="41"/>
  <c r="D23" i="41"/>
  <c r="E23" i="41" s="1"/>
  <c r="D21" i="41"/>
  <c r="E21" i="41" s="1"/>
  <c r="D20" i="41"/>
  <c r="E20" i="41" s="1"/>
  <c r="D19" i="41"/>
  <c r="E19" i="41" s="1"/>
  <c r="D18" i="41"/>
  <c r="E18" i="41" s="1"/>
  <c r="D15" i="41"/>
  <c r="E15" i="41"/>
  <c r="D14" i="41"/>
  <c r="E14" i="41" s="1"/>
  <c r="D13" i="41"/>
  <c r="E13" i="41" s="1"/>
  <c r="D12" i="41"/>
  <c r="E12" i="41" s="1"/>
  <c r="D11" i="41"/>
  <c r="E11" i="41"/>
  <c r="D10" i="41"/>
  <c r="E10" i="41" s="1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E26" i="7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 s="1"/>
  <c r="D32" i="34"/>
  <c r="E32" i="34" s="1"/>
  <c r="D31" i="34"/>
  <c r="E31" i="34"/>
  <c r="D30" i="34"/>
  <c r="E30" i="34"/>
  <c r="D29" i="34"/>
  <c r="E29" i="34" s="1"/>
  <c r="D28" i="34"/>
  <c r="E28" i="34" s="1"/>
  <c r="D25" i="34"/>
  <c r="E25" i="34"/>
  <c r="D24" i="34"/>
  <c r="E24" i="34"/>
  <c r="D23" i="34"/>
  <c r="E23" i="34" s="1"/>
  <c r="D21" i="34"/>
  <c r="E21" i="34" s="1"/>
  <c r="D20" i="34"/>
  <c r="E20" i="34"/>
  <c r="D19" i="34"/>
  <c r="E19" i="34" s="1"/>
  <c r="D18" i="34"/>
  <c r="E18" i="34" s="1"/>
  <c r="D15" i="34"/>
  <c r="E15" i="34"/>
  <c r="D14" i="34"/>
  <c r="E14" i="34"/>
  <c r="D13" i="34"/>
  <c r="E13" i="34" s="1"/>
  <c r="D12" i="34"/>
  <c r="E12" i="34" s="1"/>
  <c r="D11" i="34"/>
  <c r="E11" i="34"/>
  <c r="D10" i="34"/>
  <c r="E10" i="34" s="1"/>
  <c r="D32" i="33"/>
  <c r="E32" i="33" s="1"/>
  <c r="D31" i="33"/>
  <c r="E31" i="33" s="1"/>
  <c r="D30" i="33"/>
  <c r="E30" i="33"/>
  <c r="D29" i="33"/>
  <c r="E29" i="33" s="1"/>
  <c r="D28" i="33"/>
  <c r="E28" i="33" s="1"/>
  <c r="D25" i="33"/>
  <c r="E25" i="33" s="1"/>
  <c r="D24" i="33"/>
  <c r="E24" i="33"/>
  <c r="D23" i="33"/>
  <c r="E23" i="33" s="1"/>
  <c r="D21" i="33"/>
  <c r="E21" i="33" s="1"/>
  <c r="D20" i="33"/>
  <c r="E20" i="33" s="1"/>
  <c r="D19" i="33"/>
  <c r="E19" i="33" s="1"/>
  <c r="D18" i="33"/>
  <c r="E18" i="33" s="1"/>
  <c r="D15" i="33"/>
  <c r="E15" i="33" s="1"/>
  <c r="D14" i="33"/>
  <c r="E14" i="33" s="1"/>
  <c r="D13" i="33"/>
  <c r="E13" i="33" s="1"/>
  <c r="D12" i="33"/>
  <c r="E12" i="33" s="1"/>
  <c r="D11" i="33"/>
  <c r="E11" i="33" s="1"/>
  <c r="D10" i="33"/>
  <c r="E10" i="33" s="1"/>
  <c r="D32" i="32"/>
  <c r="E32" i="32" s="1"/>
  <c r="D31" i="32"/>
  <c r="E31" i="32" s="1"/>
  <c r="D30" i="32"/>
  <c r="E30" i="32" s="1"/>
  <c r="D29" i="32"/>
  <c r="E29" i="32" s="1"/>
  <c r="D28" i="32"/>
  <c r="E28" i="32" s="1"/>
  <c r="D25" i="32"/>
  <c r="E25" i="32" s="1"/>
  <c r="D24" i="32"/>
  <c r="E24" i="32" s="1"/>
  <c r="D23" i="32"/>
  <c r="E23" i="32" s="1"/>
  <c r="D21" i="32"/>
  <c r="E21" i="32" s="1"/>
  <c r="D20" i="32"/>
  <c r="E20" i="32"/>
  <c r="D19" i="32"/>
  <c r="E19" i="32"/>
  <c r="D18" i="32"/>
  <c r="E18" i="32"/>
  <c r="D15" i="32"/>
  <c r="E15" i="32"/>
  <c r="D14" i="32"/>
  <c r="E14" i="32"/>
  <c r="D13" i="32"/>
  <c r="E13" i="32"/>
  <c r="D12" i="32"/>
  <c r="E12" i="32"/>
  <c r="D11" i="32"/>
  <c r="E11" i="32"/>
  <c r="D10" i="32"/>
  <c r="E10" i="32" s="1"/>
  <c r="D32" i="31"/>
  <c r="E32" i="31"/>
  <c r="D31" i="31"/>
  <c r="E31" i="31"/>
  <c r="D30" i="31"/>
  <c r="E30" i="31"/>
  <c r="D29" i="31"/>
  <c r="E29" i="31" s="1"/>
  <c r="D28" i="31"/>
  <c r="E28" i="31"/>
  <c r="D25" i="31"/>
  <c r="E25" i="31"/>
  <c r="D24" i="31"/>
  <c r="E24" i="31"/>
  <c r="D23" i="31"/>
  <c r="E23" i="31" s="1"/>
  <c r="D21" i="31"/>
  <c r="E21" i="31" s="1"/>
  <c r="D20" i="31"/>
  <c r="E20" i="31" s="1"/>
  <c r="D19" i="31"/>
  <c r="E19" i="31" s="1"/>
  <c r="D18" i="31"/>
  <c r="E18" i="31" s="1"/>
  <c r="D15" i="31"/>
  <c r="E15" i="31"/>
  <c r="D14" i="31"/>
  <c r="E14" i="31" s="1"/>
  <c r="D13" i="31"/>
  <c r="E13" i="31" s="1"/>
  <c r="D12" i="31"/>
  <c r="E12" i="31" s="1"/>
  <c r="D11" i="31"/>
  <c r="E11" i="31"/>
  <c r="D10" i="31"/>
  <c r="E10" i="31" s="1"/>
  <c r="D32" i="30"/>
  <c r="E32" i="30" s="1"/>
  <c r="D31" i="30"/>
  <c r="E31" i="30" s="1"/>
  <c r="D30" i="30"/>
  <c r="E30" i="30"/>
  <c r="D29" i="30"/>
  <c r="E29" i="30" s="1"/>
  <c r="D28" i="30"/>
  <c r="E27" i="30"/>
  <c r="D25" i="30"/>
  <c r="E25" i="30" s="1"/>
  <c r="D24" i="30"/>
  <c r="E24" i="30"/>
  <c r="D23" i="30"/>
  <c r="E23" i="30" s="1"/>
  <c r="D21" i="30"/>
  <c r="E21" i="30" s="1"/>
  <c r="D20" i="30"/>
  <c r="E20" i="30"/>
  <c r="D19" i="30"/>
  <c r="E19" i="30" s="1"/>
  <c r="D18" i="30"/>
  <c r="E18" i="30" s="1"/>
  <c r="D15" i="30"/>
  <c r="E15" i="30"/>
  <c r="D14" i="30"/>
  <c r="E14" i="30"/>
  <c r="D13" i="30"/>
  <c r="E13" i="30" s="1"/>
  <c r="D12" i="30"/>
  <c r="E12" i="30" s="1"/>
  <c r="D11" i="30"/>
  <c r="E11" i="30"/>
  <c r="D10" i="30"/>
  <c r="E10" i="30"/>
  <c r="D32" i="29"/>
  <c r="E32" i="29" s="1"/>
  <c r="D31" i="29"/>
  <c r="E31" i="29" s="1"/>
  <c r="D30" i="29"/>
  <c r="E30" i="29"/>
  <c r="D29" i="29"/>
  <c r="E29" i="29"/>
  <c r="D28" i="29"/>
  <c r="E28" i="29" s="1"/>
  <c r="D25" i="29"/>
  <c r="E25" i="29" s="1"/>
  <c r="D24" i="29"/>
  <c r="E24" i="29"/>
  <c r="D23" i="29"/>
  <c r="E23" i="29"/>
  <c r="D21" i="29"/>
  <c r="E21" i="29" s="1"/>
  <c r="D20" i="29"/>
  <c r="E20" i="29"/>
  <c r="D19" i="29"/>
  <c r="E19" i="29" s="1"/>
  <c r="D18" i="29"/>
  <c r="E18" i="29" s="1"/>
  <c r="D15" i="29"/>
  <c r="E15" i="29"/>
  <c r="D14" i="29"/>
  <c r="E14" i="29"/>
  <c r="D13" i="29"/>
  <c r="E13" i="29" s="1"/>
  <c r="D12" i="29"/>
  <c r="E12" i="29" s="1"/>
  <c r="D11" i="29"/>
  <c r="E11" i="29" s="1"/>
  <c r="D10" i="29"/>
  <c r="E10" i="29" s="1"/>
  <c r="D32" i="28"/>
  <c r="E32" i="28" s="1"/>
  <c r="D31" i="28"/>
  <c r="E31" i="28"/>
  <c r="D30" i="28"/>
  <c r="E30" i="28"/>
  <c r="D29" i="28"/>
  <c r="E29" i="28" s="1"/>
  <c r="D28" i="28"/>
  <c r="E28" i="28" s="1"/>
  <c r="D25" i="28"/>
  <c r="E25" i="28"/>
  <c r="D24" i="28"/>
  <c r="E24" i="28"/>
  <c r="D23" i="28"/>
  <c r="E23" i="28" s="1"/>
  <c r="D21" i="28"/>
  <c r="E21" i="28" s="1"/>
  <c r="D20" i="28"/>
  <c r="E20" i="28" s="1"/>
  <c r="D19" i="28"/>
  <c r="E19" i="28"/>
  <c r="D18" i="28"/>
  <c r="E18" i="28"/>
  <c r="D15" i="28"/>
  <c r="E15" i="28" s="1"/>
  <c r="D14" i="28"/>
  <c r="E14" i="28" s="1"/>
  <c r="D13" i="28"/>
  <c r="E13" i="28"/>
  <c r="D12" i="28"/>
  <c r="E12" i="28"/>
  <c r="D11" i="28"/>
  <c r="E11" i="28" s="1"/>
  <c r="D10" i="28"/>
  <c r="E10" i="28" s="1"/>
  <c r="D32" i="27"/>
  <c r="E32" i="27"/>
  <c r="D31" i="27"/>
  <c r="E31" i="27"/>
  <c r="D30" i="27"/>
  <c r="E30" i="27"/>
  <c r="D29" i="27"/>
  <c r="E29" i="27"/>
  <c r="D28" i="27"/>
  <c r="E28" i="27"/>
  <c r="D25" i="27"/>
  <c r="E25" i="27"/>
  <c r="D24" i="27"/>
  <c r="E24" i="27"/>
  <c r="D23" i="27"/>
  <c r="E23" i="27"/>
  <c r="D21" i="27"/>
  <c r="E21" i="27" s="1"/>
  <c r="D20" i="27"/>
  <c r="E20" i="27" s="1"/>
  <c r="D19" i="27"/>
  <c r="E19" i="27" s="1"/>
  <c r="D18" i="27"/>
  <c r="E18" i="27" s="1"/>
  <c r="D15" i="27"/>
  <c r="E15" i="27"/>
  <c r="D14" i="27"/>
  <c r="E14" i="27"/>
  <c r="D13" i="27"/>
  <c r="E13" i="27"/>
  <c r="D12" i="27"/>
  <c r="E12" i="27"/>
  <c r="D11" i="27"/>
  <c r="E11" i="27"/>
  <c r="D10" i="27"/>
  <c r="E10" i="27"/>
  <c r="D32" i="26"/>
  <c r="E32" i="26" s="1"/>
  <c r="D31" i="26"/>
  <c r="E31" i="26"/>
  <c r="D30" i="26"/>
  <c r="E30" i="26"/>
  <c r="D29" i="26"/>
  <c r="E29" i="26"/>
  <c r="D28" i="26"/>
  <c r="E28" i="26" s="1"/>
  <c r="D25" i="26"/>
  <c r="E25" i="26"/>
  <c r="D24" i="26"/>
  <c r="E24" i="26" s="1"/>
  <c r="D23" i="26"/>
  <c r="E23" i="26"/>
  <c r="D21" i="26"/>
  <c r="E21" i="26" s="1"/>
  <c r="D20" i="26"/>
  <c r="E20" i="26" s="1"/>
  <c r="D19" i="26"/>
  <c r="E19" i="26" s="1"/>
  <c r="D18" i="26"/>
  <c r="E18" i="26" s="1"/>
  <c r="D15" i="26"/>
  <c r="E15" i="26" s="1"/>
  <c r="D14" i="26"/>
  <c r="E14" i="26" s="1"/>
  <c r="D13" i="26"/>
  <c r="E13" i="26" s="1"/>
  <c r="D12" i="26"/>
  <c r="E12" i="26"/>
  <c r="D11" i="26"/>
  <c r="E11" i="26"/>
  <c r="D10" i="26"/>
  <c r="E10" i="26" s="1"/>
  <c r="D32" i="25"/>
  <c r="E32" i="25" s="1"/>
  <c r="D31" i="25"/>
  <c r="E31" i="25"/>
  <c r="D30" i="25"/>
  <c r="E30" i="25"/>
  <c r="D29" i="25"/>
  <c r="E29" i="25" s="1"/>
  <c r="D28" i="25"/>
  <c r="E28" i="25" s="1"/>
  <c r="D25" i="25"/>
  <c r="E25" i="25" s="1"/>
  <c r="D24" i="25"/>
  <c r="E24" i="25"/>
  <c r="D23" i="25"/>
  <c r="E23" i="25" s="1"/>
  <c r="D21" i="25"/>
  <c r="E21" i="25" s="1"/>
  <c r="D20" i="25"/>
  <c r="E20" i="25"/>
  <c r="D19" i="25"/>
  <c r="E19" i="25"/>
  <c r="D18" i="25"/>
  <c r="E17" i="25"/>
  <c r="D15" i="25"/>
  <c r="E15" i="25"/>
  <c r="D14" i="25"/>
  <c r="E14" i="25" s="1"/>
  <c r="D13" i="25"/>
  <c r="E13" i="25"/>
  <c r="D12" i="25"/>
  <c r="E12" i="25" s="1"/>
  <c r="D11" i="25"/>
  <c r="E11" i="25"/>
  <c r="D10" i="25"/>
  <c r="E10" i="25" s="1"/>
  <c r="D32" i="24"/>
  <c r="E32" i="24" s="1"/>
  <c r="D31" i="24"/>
  <c r="E31" i="24" s="1"/>
  <c r="D30" i="24"/>
  <c r="E30" i="24" s="1"/>
  <c r="D29" i="24"/>
  <c r="E29" i="24" s="1"/>
  <c r="D28" i="24"/>
  <c r="E28" i="24" s="1"/>
  <c r="D25" i="24"/>
  <c r="E25" i="24" s="1"/>
  <c r="D24" i="24"/>
  <c r="E24" i="24" s="1"/>
  <c r="D23" i="24"/>
  <c r="E23" i="24" s="1"/>
  <c r="D21" i="24"/>
  <c r="E21" i="24" s="1"/>
  <c r="D20" i="24"/>
  <c r="E20" i="24"/>
  <c r="D19" i="24"/>
  <c r="E19" i="24"/>
  <c r="D18" i="24"/>
  <c r="E18" i="24" s="1"/>
  <c r="D15" i="24"/>
  <c r="E15" i="24"/>
  <c r="D14" i="24"/>
  <c r="E14" i="24"/>
  <c r="D13" i="24"/>
  <c r="E13" i="24"/>
  <c r="D12" i="24"/>
  <c r="E12" i="24" s="1"/>
  <c r="D11" i="24"/>
  <c r="E11" i="24"/>
  <c r="D10" i="24"/>
  <c r="E10" i="24"/>
  <c r="D32" i="23"/>
  <c r="E32" i="23" s="1"/>
  <c r="D31" i="23"/>
  <c r="E31" i="23" s="1"/>
  <c r="D30" i="23"/>
  <c r="E30" i="23" s="1"/>
  <c r="D29" i="23"/>
  <c r="E29" i="23"/>
  <c r="D28" i="23"/>
  <c r="E28" i="23" s="1"/>
  <c r="D25" i="23"/>
  <c r="E25" i="23" s="1"/>
  <c r="D24" i="23"/>
  <c r="E24" i="23" s="1"/>
  <c r="D23" i="23"/>
  <c r="E23" i="23"/>
  <c r="D21" i="23"/>
  <c r="E21" i="23" s="1"/>
  <c r="D20" i="23"/>
  <c r="E20" i="23"/>
  <c r="D19" i="23"/>
  <c r="E19" i="23"/>
  <c r="D18" i="23"/>
  <c r="E18" i="23" s="1"/>
  <c r="D15" i="23"/>
  <c r="E15" i="23" s="1"/>
  <c r="D14" i="23"/>
  <c r="E14" i="23"/>
  <c r="D13" i="23"/>
  <c r="E13" i="23"/>
  <c r="D12" i="23"/>
  <c r="E12" i="23" s="1"/>
  <c r="D11" i="23"/>
  <c r="E11" i="23" s="1"/>
  <c r="D10" i="23"/>
  <c r="E10" i="23"/>
  <c r="D32" i="22"/>
  <c r="E32" i="22"/>
  <c r="D31" i="22"/>
  <c r="E31" i="22" s="1"/>
  <c r="D30" i="22"/>
  <c r="E30" i="22" s="1"/>
  <c r="D29" i="22"/>
  <c r="E29" i="22"/>
  <c r="D28" i="22"/>
  <c r="E28" i="22"/>
  <c r="D25" i="22"/>
  <c r="E25" i="22" s="1"/>
  <c r="D24" i="22"/>
  <c r="E24" i="22" s="1"/>
  <c r="D23" i="22"/>
  <c r="E23" i="22"/>
  <c r="D21" i="22"/>
  <c r="E21" i="22" s="1"/>
  <c r="D20" i="22"/>
  <c r="E20" i="22" s="1"/>
  <c r="D19" i="22"/>
  <c r="E19" i="22"/>
  <c r="D18" i="22"/>
  <c r="E18" i="22"/>
  <c r="D15" i="22"/>
  <c r="E15" i="22" s="1"/>
  <c r="D14" i="22"/>
  <c r="E14" i="22" s="1"/>
  <c r="D13" i="22"/>
  <c r="E13" i="22"/>
  <c r="D12" i="22"/>
  <c r="E12" i="22"/>
  <c r="D11" i="22"/>
  <c r="E11" i="22" s="1"/>
  <c r="D10" i="22"/>
  <c r="E10" i="22" s="1"/>
  <c r="D32" i="21"/>
  <c r="E32" i="21"/>
  <c r="D31" i="21"/>
  <c r="E31" i="21"/>
  <c r="D30" i="21"/>
  <c r="E30" i="21" s="1"/>
  <c r="D29" i="21"/>
  <c r="E29" i="21" s="1"/>
  <c r="D28" i="21"/>
  <c r="E28" i="21"/>
  <c r="D25" i="21"/>
  <c r="E25" i="21"/>
  <c r="D24" i="21"/>
  <c r="E24" i="21" s="1"/>
  <c r="D23" i="21"/>
  <c r="E23" i="21" s="1"/>
  <c r="D21" i="21"/>
  <c r="E21" i="21" s="1"/>
  <c r="D20" i="21"/>
  <c r="E20" i="21" s="1"/>
  <c r="D19" i="21"/>
  <c r="E19" i="21"/>
  <c r="D18" i="21"/>
  <c r="E18" i="21"/>
  <c r="D15" i="21"/>
  <c r="E15" i="21"/>
  <c r="D14" i="21"/>
  <c r="E14" i="21" s="1"/>
  <c r="D13" i="21"/>
  <c r="E13" i="21"/>
  <c r="D12" i="21"/>
  <c r="E12" i="21"/>
  <c r="D11" i="21"/>
  <c r="E11" i="21" s="1"/>
  <c r="D10" i="21"/>
  <c r="E10" i="21" s="1"/>
  <c r="D32" i="20"/>
  <c r="E32" i="20" s="1"/>
  <c r="D31" i="20"/>
  <c r="E31" i="20"/>
  <c r="D30" i="20"/>
  <c r="E30" i="20" s="1"/>
  <c r="D29" i="20"/>
  <c r="E29" i="20" s="1"/>
  <c r="D28" i="20"/>
  <c r="E28" i="20" s="1"/>
  <c r="D25" i="20"/>
  <c r="E25" i="20"/>
  <c r="D24" i="20"/>
  <c r="E24" i="20" s="1"/>
  <c r="D23" i="20"/>
  <c r="E23" i="20" s="1"/>
  <c r="D21" i="20"/>
  <c r="E21" i="20" s="1"/>
  <c r="D20" i="20"/>
  <c r="E20" i="20" s="1"/>
  <c r="D19" i="20"/>
  <c r="E19" i="20" s="1"/>
  <c r="D18" i="20"/>
  <c r="E18" i="20"/>
  <c r="D15" i="20"/>
  <c r="E15" i="20"/>
  <c r="D14" i="20"/>
  <c r="E14" i="20" s="1"/>
  <c r="D13" i="20"/>
  <c r="E13" i="20" s="1"/>
  <c r="D12" i="20"/>
  <c r="E12" i="20"/>
  <c r="D11" i="20"/>
  <c r="E11" i="20"/>
  <c r="D10" i="20"/>
  <c r="E10" i="20" s="1"/>
  <c r="D32" i="19"/>
  <c r="E32" i="19" s="1"/>
  <c r="D31" i="19"/>
  <c r="E31" i="19"/>
  <c r="D30" i="19"/>
  <c r="E30" i="19" s="1"/>
  <c r="D29" i="19"/>
  <c r="E29" i="19" s="1"/>
  <c r="D28" i="19"/>
  <c r="E28" i="19"/>
  <c r="D25" i="19"/>
  <c r="E25" i="19" s="1"/>
  <c r="D24" i="19"/>
  <c r="E24" i="19" s="1"/>
  <c r="D23" i="19"/>
  <c r="E23" i="19" s="1"/>
  <c r="D21" i="19"/>
  <c r="E21" i="19" s="1"/>
  <c r="D20" i="19"/>
  <c r="E20" i="19" s="1"/>
  <c r="D19" i="19"/>
  <c r="E19" i="19"/>
  <c r="D18" i="19"/>
  <c r="E18" i="19"/>
  <c r="D15" i="19"/>
  <c r="E15" i="19" s="1"/>
  <c r="D14" i="19"/>
  <c r="E14" i="19" s="1"/>
  <c r="D13" i="19"/>
  <c r="E13" i="19"/>
  <c r="D12" i="19"/>
  <c r="E12" i="19" s="1"/>
  <c r="D11" i="19"/>
  <c r="E11" i="19" s="1"/>
  <c r="D10" i="19"/>
  <c r="E10" i="19" s="1"/>
  <c r="D32" i="18"/>
  <c r="E32" i="18"/>
  <c r="D31" i="18"/>
  <c r="E31" i="18" s="1"/>
  <c r="D30" i="18"/>
  <c r="E30" i="18" s="1"/>
  <c r="D29" i="18"/>
  <c r="E29" i="18" s="1"/>
  <c r="D28" i="18"/>
  <c r="E28" i="18"/>
  <c r="D25" i="18"/>
  <c r="E25" i="18" s="1"/>
  <c r="D24" i="18"/>
  <c r="E24" i="18" s="1"/>
  <c r="D23" i="18"/>
  <c r="E23" i="18" s="1"/>
  <c r="D21" i="18"/>
  <c r="E21" i="18" s="1"/>
  <c r="D20" i="18"/>
  <c r="E20" i="18" s="1"/>
  <c r="D19" i="18"/>
  <c r="E19" i="18"/>
  <c r="D18" i="18"/>
  <c r="E18" i="18"/>
  <c r="D15" i="18"/>
  <c r="E15" i="18"/>
  <c r="D14" i="18"/>
  <c r="E14" i="18" s="1"/>
  <c r="D13" i="18"/>
  <c r="E13" i="18"/>
  <c r="D12" i="18"/>
  <c r="E12" i="18"/>
  <c r="D11" i="18"/>
  <c r="E11" i="18"/>
  <c r="D10" i="18"/>
  <c r="E10" i="18" s="1"/>
  <c r="D32" i="17"/>
  <c r="E32" i="17" s="1"/>
  <c r="D31" i="17"/>
  <c r="E31" i="17" s="1"/>
  <c r="D30" i="17"/>
  <c r="E30" i="17"/>
  <c r="D29" i="17"/>
  <c r="E29" i="17" s="1"/>
  <c r="D28" i="17"/>
  <c r="E28" i="17" s="1"/>
  <c r="D25" i="17"/>
  <c r="E25" i="17" s="1"/>
  <c r="D24" i="17"/>
  <c r="E24" i="17"/>
  <c r="D23" i="17"/>
  <c r="E23" i="17" s="1"/>
  <c r="D21" i="17"/>
  <c r="E21" i="17" s="1"/>
  <c r="D20" i="17"/>
  <c r="E20" i="17" s="1"/>
  <c r="D19" i="17"/>
  <c r="E19" i="17" s="1"/>
  <c r="D18" i="17"/>
  <c r="E18" i="17"/>
  <c r="D15" i="17"/>
  <c r="E15" i="17"/>
  <c r="D14" i="17"/>
  <c r="E14" i="17"/>
  <c r="D13" i="17"/>
  <c r="E13" i="17" s="1"/>
  <c r="D12" i="17"/>
  <c r="E12" i="17"/>
  <c r="D11" i="17"/>
  <c r="E11" i="17"/>
  <c r="D10" i="17"/>
  <c r="E10" i="17"/>
  <c r="D32" i="16"/>
  <c r="E32" i="16" s="1"/>
  <c r="D31" i="16"/>
  <c r="E31" i="16" s="1"/>
  <c r="D30" i="16"/>
  <c r="E30" i="16"/>
  <c r="D29" i="16"/>
  <c r="E29" i="16"/>
  <c r="D28" i="16"/>
  <c r="E28" i="16" s="1"/>
  <c r="E26" i="16"/>
  <c r="D25" i="16"/>
  <c r="E25" i="16"/>
  <c r="D24" i="16"/>
  <c r="E24" i="16" s="1"/>
  <c r="D23" i="16"/>
  <c r="E23" i="16" s="1"/>
  <c r="D21" i="16"/>
  <c r="E21" i="16" s="1"/>
  <c r="D20" i="16"/>
  <c r="E20" i="16" s="1"/>
  <c r="D19" i="16"/>
  <c r="E19" i="16"/>
  <c r="D18" i="16"/>
  <c r="E18" i="16"/>
  <c r="D15" i="16"/>
  <c r="E15" i="16" s="1"/>
  <c r="D14" i="16"/>
  <c r="E14" i="16" s="1"/>
  <c r="D13" i="16"/>
  <c r="E13" i="16"/>
  <c r="D12" i="16"/>
  <c r="E12" i="16"/>
  <c r="D11" i="16"/>
  <c r="E11" i="16" s="1"/>
  <c r="D10" i="16"/>
  <c r="E10" i="16" s="1"/>
  <c r="D32" i="15"/>
  <c r="E32" i="15"/>
  <c r="D31" i="15"/>
  <c r="E31" i="15"/>
  <c r="D30" i="15"/>
  <c r="E30" i="15" s="1"/>
  <c r="D29" i="15"/>
  <c r="E29" i="15" s="1"/>
  <c r="D28" i="15"/>
  <c r="E28" i="15"/>
  <c r="D25" i="15"/>
  <c r="E25" i="15"/>
  <c r="D24" i="15"/>
  <c r="E24" i="15" s="1"/>
  <c r="D23" i="15"/>
  <c r="E23" i="15" s="1"/>
  <c r="D21" i="15"/>
  <c r="E21" i="15" s="1"/>
  <c r="D20" i="15"/>
  <c r="E20" i="15" s="1"/>
  <c r="D19" i="15"/>
  <c r="E19" i="15" s="1"/>
  <c r="D18" i="15"/>
  <c r="E18" i="15" s="1"/>
  <c r="D15" i="15"/>
  <c r="E15" i="15"/>
  <c r="D14" i="15"/>
  <c r="E14" i="15" s="1"/>
  <c r="D13" i="15"/>
  <c r="E13" i="15" s="1"/>
  <c r="D12" i="15"/>
  <c r="E12" i="15" s="1"/>
  <c r="D11" i="15"/>
  <c r="E11" i="15"/>
  <c r="D10" i="15"/>
  <c r="E10" i="15" s="1"/>
  <c r="D32" i="14"/>
  <c r="E32" i="14" s="1"/>
  <c r="D31" i="14"/>
  <c r="E31" i="14" s="1"/>
  <c r="D30" i="14"/>
  <c r="E30" i="14"/>
  <c r="D29" i="14"/>
  <c r="E29" i="14" s="1"/>
  <c r="D28" i="14"/>
  <c r="E28" i="14" s="1"/>
  <c r="D25" i="14"/>
  <c r="E25" i="14" s="1"/>
  <c r="D24" i="14"/>
  <c r="E24" i="14"/>
  <c r="D23" i="14"/>
  <c r="E23" i="14" s="1"/>
  <c r="D21" i="14"/>
  <c r="E21" i="14" s="1"/>
  <c r="D20" i="14"/>
  <c r="E20" i="14" s="1"/>
  <c r="D19" i="14"/>
  <c r="E19" i="14"/>
  <c r="D18" i="14"/>
  <c r="E18" i="14"/>
  <c r="D15" i="14"/>
  <c r="E15" i="14"/>
  <c r="D14" i="14"/>
  <c r="E14" i="14" s="1"/>
  <c r="D13" i="14"/>
  <c r="E13" i="14"/>
  <c r="D12" i="14"/>
  <c r="E12" i="14"/>
  <c r="D11" i="14"/>
  <c r="E11" i="14"/>
  <c r="D32" i="13"/>
  <c r="E32" i="13" s="1"/>
  <c r="D31" i="13"/>
  <c r="E31" i="13"/>
  <c r="D30" i="13"/>
  <c r="E30" i="13"/>
  <c r="D29" i="13"/>
  <c r="E29" i="13"/>
  <c r="D28" i="13"/>
  <c r="E28" i="13" s="1"/>
  <c r="E27" i="13"/>
  <c r="D25" i="13"/>
  <c r="E25" i="13" s="1"/>
  <c r="D24" i="13"/>
  <c r="E24" i="13" s="1"/>
  <c r="D23" i="13"/>
  <c r="E23" i="13"/>
  <c r="D21" i="13"/>
  <c r="E21" i="13" s="1"/>
  <c r="D20" i="13"/>
  <c r="E20" i="13"/>
  <c r="D19" i="13"/>
  <c r="E19" i="13"/>
  <c r="D18" i="13"/>
  <c r="E18" i="13"/>
  <c r="D15" i="13"/>
  <c r="E15" i="13" s="1"/>
  <c r="D14" i="13"/>
  <c r="E14" i="13"/>
  <c r="D13" i="13"/>
  <c r="E13" i="13"/>
  <c r="D12" i="13"/>
  <c r="E12" i="13"/>
  <c r="D11" i="13"/>
  <c r="E11" i="13" s="1"/>
  <c r="D10" i="13"/>
  <c r="E10" i="13"/>
  <c r="D32" i="12"/>
  <c r="E32" i="12"/>
  <c r="D31" i="12"/>
  <c r="E31" i="12"/>
  <c r="D30" i="12"/>
  <c r="E30" i="12" s="1"/>
  <c r="D29" i="12"/>
  <c r="E29" i="12"/>
  <c r="D28" i="12"/>
  <c r="E28" i="12"/>
  <c r="D25" i="12"/>
  <c r="E25" i="12"/>
  <c r="D24" i="12"/>
  <c r="E24" i="12" s="1"/>
  <c r="D23" i="12"/>
  <c r="E23" i="12"/>
  <c r="D20" i="12"/>
  <c r="E20" i="12"/>
  <c r="D19" i="12"/>
  <c r="E19" i="12"/>
  <c r="D18" i="12"/>
  <c r="E18" i="12" s="1"/>
  <c r="E17" i="12"/>
  <c r="D15" i="12"/>
  <c r="E15" i="12" s="1"/>
  <c r="D14" i="12"/>
  <c r="E14" i="12" s="1"/>
  <c r="D13" i="12"/>
  <c r="E13" i="12"/>
  <c r="D12" i="12"/>
  <c r="E12" i="12" s="1"/>
  <c r="D11" i="12"/>
  <c r="E11" i="12" s="1"/>
  <c r="D10" i="12"/>
  <c r="E10" i="12" s="1"/>
  <c r="D32" i="11"/>
  <c r="E32" i="11"/>
  <c r="D31" i="11"/>
  <c r="E31" i="11" s="1"/>
  <c r="D30" i="11"/>
  <c r="E30" i="11" s="1"/>
  <c r="D29" i="11"/>
  <c r="E29" i="11" s="1"/>
  <c r="D28" i="11"/>
  <c r="E28" i="11" s="1"/>
  <c r="D25" i="11"/>
  <c r="E25" i="11" s="1"/>
  <c r="D24" i="11"/>
  <c r="E24" i="11" s="1"/>
  <c r="D23" i="11"/>
  <c r="E23" i="11" s="1"/>
  <c r="D21" i="11"/>
  <c r="E21" i="11" s="1"/>
  <c r="D20" i="11"/>
  <c r="E20" i="11" s="1"/>
  <c r="D19" i="11"/>
  <c r="E19" i="11" s="1"/>
  <c r="D18" i="11"/>
  <c r="E18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32" i="10"/>
  <c r="E32" i="10" s="1"/>
  <c r="D31" i="10"/>
  <c r="E31" i="10" s="1"/>
  <c r="D30" i="10"/>
  <c r="E30" i="10"/>
  <c r="D29" i="10"/>
  <c r="E29" i="10"/>
  <c r="D28" i="10"/>
  <c r="E28" i="10"/>
  <c r="D25" i="10"/>
  <c r="E25" i="10" s="1"/>
  <c r="D24" i="10"/>
  <c r="E24" i="10"/>
  <c r="D23" i="10"/>
  <c r="E23" i="10"/>
  <c r="D21" i="10"/>
  <c r="E21" i="10" s="1"/>
  <c r="D20" i="10"/>
  <c r="E20" i="10" s="1"/>
  <c r="D19" i="10"/>
  <c r="E19" i="10" s="1"/>
  <c r="D18" i="10"/>
  <c r="E18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32" i="9"/>
  <c r="E32" i="9" s="1"/>
  <c r="D31" i="9"/>
  <c r="E31" i="9" s="1"/>
  <c r="D30" i="9"/>
  <c r="E30" i="9" s="1"/>
  <c r="D29" i="9"/>
  <c r="E29" i="9" s="1"/>
  <c r="D28" i="9"/>
  <c r="E28" i="9" s="1"/>
  <c r="D25" i="9"/>
  <c r="E25" i="9" s="1"/>
  <c r="D24" i="9"/>
  <c r="E24" i="9" s="1"/>
  <c r="D23" i="9"/>
  <c r="E23" i="9"/>
  <c r="D21" i="9"/>
  <c r="E21" i="9" s="1"/>
  <c r="D20" i="9"/>
  <c r="E20" i="9" s="1"/>
  <c r="D19" i="9"/>
  <c r="E19" i="9" s="1"/>
  <c r="D18" i="9"/>
  <c r="E18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32" i="8"/>
  <c r="E32" i="8" s="1"/>
  <c r="D31" i="8"/>
  <c r="E31" i="8" s="1"/>
  <c r="D30" i="8"/>
  <c r="E30" i="8"/>
  <c r="D29" i="8"/>
  <c r="E29" i="8"/>
  <c r="D28" i="8"/>
  <c r="E28" i="8"/>
  <c r="D25" i="8"/>
  <c r="E25" i="8" s="1"/>
  <c r="D24" i="8"/>
  <c r="E24" i="8"/>
  <c r="D23" i="8"/>
  <c r="E23" i="8"/>
  <c r="D21" i="8"/>
  <c r="E21" i="8" s="1"/>
  <c r="D20" i="8"/>
  <c r="E20" i="8" s="1"/>
  <c r="D19" i="8"/>
  <c r="E19" i="8"/>
  <c r="D18" i="8"/>
  <c r="E18" i="8" s="1"/>
  <c r="D15" i="8"/>
  <c r="E15" i="8"/>
  <c r="D14" i="8"/>
  <c r="E14" i="8" s="1"/>
  <c r="D13" i="8"/>
  <c r="E13" i="8"/>
  <c r="D12" i="8"/>
  <c r="E12" i="8" s="1"/>
  <c r="D11" i="8"/>
  <c r="E11" i="8"/>
  <c r="D10" i="8"/>
  <c r="E10" i="8" s="1"/>
  <c r="D32" i="7"/>
  <c r="E32" i="7" s="1"/>
  <c r="D11" i="7"/>
  <c r="E11" i="7" s="1"/>
  <c r="D12" i="7"/>
  <c r="E12" i="7"/>
  <c r="D13" i="7"/>
  <c r="E13" i="7" s="1"/>
  <c r="D14" i="7"/>
  <c r="E14" i="7" s="1"/>
  <c r="D15" i="7"/>
  <c r="E15" i="7" s="1"/>
  <c r="D18" i="7"/>
  <c r="E18" i="7"/>
  <c r="D19" i="7"/>
  <c r="E19" i="7" s="1"/>
  <c r="D20" i="7"/>
  <c r="E20" i="7"/>
  <c r="D23" i="7"/>
  <c r="E23" i="7"/>
  <c r="D25" i="7"/>
  <c r="E25" i="7" s="1"/>
  <c r="D28" i="7"/>
  <c r="E28" i="7" s="1"/>
  <c r="D29" i="7"/>
  <c r="E29" i="7" s="1"/>
  <c r="D30" i="7"/>
  <c r="E30" i="7"/>
  <c r="D31" i="7"/>
  <c r="E31" i="7"/>
  <c r="D10" i="7"/>
  <c r="E10" i="7"/>
  <c r="P12" i="40"/>
  <c r="P18" i="40"/>
  <c r="P16" i="40"/>
  <c r="P36" i="40"/>
  <c r="P35" i="40"/>
  <c r="P19" i="40"/>
  <c r="P27" i="40"/>
  <c r="P24" i="40"/>
  <c r="P22" i="40"/>
  <c r="P14" i="40"/>
  <c r="P13" i="40"/>
  <c r="P11" i="40"/>
  <c r="P17" i="40"/>
  <c r="P26" i="40"/>
  <c r="P23" i="40"/>
  <c r="P21" i="40"/>
  <c r="Q42" i="40" l="1"/>
</calcChain>
</file>

<file path=xl/sharedStrings.xml><?xml version="1.0" encoding="utf-8"?>
<sst xmlns="http://schemas.openxmlformats.org/spreadsheetml/2006/main" count="724" uniqueCount="67">
  <si>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</si>
  <si>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</si>
  <si>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</si>
  <si>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</si>
  <si>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</si>
  <si>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</si>
  <si>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</si>
  <si>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</si>
  <si>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</si>
  <si>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</si>
  <si>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</si>
  <si>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</si>
  <si>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</si>
  <si>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</si>
  <si>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</si>
  <si>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</si>
  <si>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</si>
  <si>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</si>
  <si>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</si>
  <si>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</si>
  <si>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</si>
  <si>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</si>
  <si>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</si>
  <si>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</si>
  <si>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</si>
  <si>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</si>
  <si>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</si>
  <si>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</si>
  <si>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</si>
  <si>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1 de junio de 2025</t>
  </si>
  <si>
    <t>2 de junio de 2025</t>
  </si>
  <si>
    <t>3 de junio de 2025</t>
  </si>
  <si>
    <t>4 de junio de 2025</t>
  </si>
  <si>
    <t>5 de junio de 2025</t>
  </si>
  <si>
    <t>6 de junio de 2025</t>
  </si>
  <si>
    <t>7 de junio de 2025</t>
  </si>
  <si>
    <t>8 de junio de 2025</t>
  </si>
  <si>
    <t>9 de junio de 2025</t>
  </si>
  <si>
    <t>10 de junio de 2025</t>
  </si>
  <si>
    <t>11 de junio de 2025</t>
  </si>
  <si>
    <t>12 de junio de 2025</t>
  </si>
  <si>
    <t>13 de junio de 2025</t>
  </si>
  <si>
    <t>14 de junio de 2025</t>
  </si>
  <si>
    <t>15 de junio de 2025</t>
  </si>
  <si>
    <t>16 de junio de 2025</t>
  </si>
  <si>
    <t>17 de junio de 2025</t>
  </si>
  <si>
    <t>18 de junio de 2025</t>
  </si>
  <si>
    <t>19 de junio de 2025</t>
  </si>
  <si>
    <t>20 de junio de 2025</t>
  </si>
  <si>
    <t>21 de junio de 2025</t>
  </si>
  <si>
    <t>22 de junio de 2025</t>
  </si>
  <si>
    <t>23 de junio de 2025</t>
  </si>
  <si>
    <t>24 de junio de 2025</t>
  </si>
  <si>
    <t>25 de junio de 2025</t>
  </si>
  <si>
    <t>26 de junio de 2025</t>
  </si>
  <si>
    <t>27 de junio de 2025</t>
  </si>
  <si>
    <t>28 de junio de 2025</t>
  </si>
  <si>
    <t>29 de junio de 2025</t>
  </si>
  <si>
    <t>30 de junio de 2025</t>
  </si>
  <si>
    <t>Registro, m3</t>
  </si>
  <si>
    <t>Caudal liberado</t>
  </si>
  <si>
    <t>m3/d</t>
  </si>
  <si>
    <t>m3/mes  --&gt;</t>
  </si>
  <si>
    <t>Aporte  1 al 8 de junio</t>
  </si>
  <si>
    <t>Aporte  9 al 15 de junio</t>
  </si>
  <si>
    <t>Aporte 16 al 22 de junio</t>
  </si>
  <si>
    <t>Aporte  23 al 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</si>
</sst>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167" fontId="9" fillId="5" borderId="38" xfId="1" applyNumberFormat="1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0" fillId="2" borderId="0" xfId="0" applyNumberFormat="1" applyFill="1"/>
  </cellXfs>
  <cellStyles count="2">
    <cellStyle name="Normal" xfId="0" builtinId="0"/>
    <cellStyle name="Porcentaje" xfId="1" builtinId="5"/>
  </cellStyles>
  <dxfs count="30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zoomScale="70" zoomScaleNormal="70" workbookViewId="0">
      <selection activeCell="L32" sqref="L32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05" t="s">
        <v>4</v>
      </c>
      <c r="D8" s="105" t="s">
        <v>5</v>
      </c>
      <c r="E8" s="46" t="s">
        <v>6</v>
      </c>
      <c r="F8" s="105" t="s">
        <v>59</v>
      </c>
      <c r="G8" s="109" t="s">
        <v>60</v>
      </c>
      <c r="H8" s="110"/>
      <c r="I8" s="1"/>
      <c r="J8" s="1"/>
      <c r="K8" s="60" t="s">
        <v>7</v>
      </c>
      <c r="L8" s="64"/>
      <c r="M8" s="64"/>
      <c r="N8" s="64"/>
      <c r="O8" s="107" t="s">
        <v>8</v>
      </c>
      <c r="P8" s="105" t="s">
        <v>9</v>
      </c>
      <c r="Q8" s="107" t="s">
        <v>10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06"/>
      <c r="D9" s="106"/>
      <c r="E9" s="84" t="s">
        <v>11</v>
      </c>
      <c r="F9" s="106"/>
      <c r="G9" s="111"/>
      <c r="H9" s="112"/>
      <c r="I9" s="1"/>
      <c r="J9" s="1"/>
      <c r="K9" s="1"/>
      <c r="L9" s="64"/>
      <c r="M9" s="64"/>
      <c r="N9" s="64"/>
      <c r="O9" s="108"/>
      <c r="P9" s="106"/>
      <c r="Q9" s="108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1">
        <v>45808</v>
      </c>
      <c r="E10" s="82">
        <v>0.33333333333333331</v>
      </c>
      <c r="F10" s="83">
        <v>4575500</v>
      </c>
      <c r="G10" s="69" t="s">
        <v>61</v>
      </c>
      <c r="H10" s="69" t="s">
        <v>13</v>
      </c>
      <c r="I10" s="1"/>
      <c r="J10" s="1"/>
      <c r="K10" s="1"/>
      <c r="L10" s="64"/>
      <c r="M10" s="64"/>
      <c r="N10" s="64"/>
      <c r="O10" s="79" t="s">
        <v>13</v>
      </c>
      <c r="P10" s="46" t="s">
        <v>61</v>
      </c>
      <c r="Q10" s="79" t="s">
        <v>61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45809</v>
      </c>
      <c r="E11" s="61">
        <v>0.33333333333333331</v>
      </c>
      <c r="F11" s="49">
        <f>'Día 1'!C16</f>
        <v>4578603</v>
      </c>
      <c r="G11" s="49">
        <f>F11-F10</f>
        <v>3103</v>
      </c>
      <c r="H11" s="50">
        <f>G11*1000/24/60/60</f>
        <v>35.914351851851855</v>
      </c>
      <c r="I11" s="1"/>
      <c r="J11" s="1"/>
      <c r="K11" s="115" t="s">
        <v>63</v>
      </c>
      <c r="L11" s="116"/>
      <c r="M11" s="117"/>
      <c r="O11" s="49">
        <v>30</v>
      </c>
      <c r="P11" s="49">
        <f>O11*60*60*24/1000</f>
        <v>2592</v>
      </c>
      <c r="Q11" s="49">
        <f>G11</f>
        <v>3103</v>
      </c>
      <c r="R11" s="1"/>
      <c r="S11" s="1"/>
      <c r="T11" s="1"/>
      <c r="U11" s="146"/>
      <c r="V11" s="146"/>
      <c r="W11" s="1"/>
    </row>
    <row r="12" spans="1:23" x14ac:dyDescent="0.35">
      <c r="A12" s="1"/>
      <c r="B12" s="1"/>
      <c r="C12" s="47">
        <v>2</v>
      </c>
      <c r="D12" s="48">
        <v>45810</v>
      </c>
      <c r="E12" s="61">
        <v>0.33333333333333331</v>
      </c>
      <c r="F12" s="49">
        <f>'Día 2'!C16</f>
        <v>4581460</v>
      </c>
      <c r="G12" s="49">
        <f t="shared" ref="G12:G39" si="0">F12-F11</f>
        <v>2857</v>
      </c>
      <c r="H12" s="50">
        <f t="shared" ref="H12:H39" si="1">G12*1000/24/60/60</f>
        <v>33.067129629629633</v>
      </c>
      <c r="I12" s="1"/>
      <c r="K12" s="62"/>
      <c r="L12" s="68">
        <f>SUM(G11:G18)</f>
        <v>23195</v>
      </c>
      <c r="M12" s="70" t="s">
        <v>12</v>
      </c>
      <c r="N12" s="67"/>
      <c r="O12" s="49">
        <v>30</v>
      </c>
      <c r="P12" s="49">
        <f t="shared" ref="P12:P39" si="2">O12*60*60*24/1000</f>
        <v>2592</v>
      </c>
      <c r="Q12" s="49">
        <f t="shared" ref="Q12:Q40" si="3">G12</f>
        <v>2857</v>
      </c>
      <c r="R12" s="1"/>
      <c r="S12" s="1"/>
      <c r="T12" s="1"/>
      <c r="U12" s="146"/>
      <c r="V12" s="146"/>
      <c r="W12" s="1"/>
    </row>
    <row r="13" spans="1:23" x14ac:dyDescent="0.35">
      <c r="A13" s="1"/>
      <c r="B13" s="1"/>
      <c r="C13" s="47">
        <v>3</v>
      </c>
      <c r="D13" s="48">
        <v>45811</v>
      </c>
      <c r="E13" s="61">
        <v>0.33333333333333331</v>
      </c>
      <c r="F13" s="49">
        <f>'Día 3'!C16</f>
        <v>4584348</v>
      </c>
      <c r="G13" s="49">
        <f t="shared" si="0"/>
        <v>2888</v>
      </c>
      <c r="H13" s="50">
        <f t="shared" si="1"/>
        <v>33.425925925925924</v>
      </c>
      <c r="I13" s="1"/>
      <c r="J13" s="1"/>
      <c r="K13" s="62"/>
      <c r="L13" s="73">
        <f>L12*1000/8/24/60/60</f>
        <v>33.557581018518519</v>
      </c>
      <c r="M13" s="73" t="s">
        <v>13</v>
      </c>
      <c r="N13" s="67"/>
      <c r="O13" s="49">
        <v>30</v>
      </c>
      <c r="P13" s="49">
        <f t="shared" si="2"/>
        <v>2592</v>
      </c>
      <c r="Q13" s="49">
        <f t="shared" si="3"/>
        <v>2888</v>
      </c>
      <c r="R13" s="1"/>
      <c r="S13" s="1"/>
      <c r="T13" s="1"/>
      <c r="U13" s="146"/>
      <c r="V13" s="146"/>
      <c r="W13" s="1"/>
    </row>
    <row r="14" spans="1:23" x14ac:dyDescent="0.35">
      <c r="A14" s="1"/>
      <c r="B14" s="1"/>
      <c r="C14" s="47">
        <v>4</v>
      </c>
      <c r="D14" s="48">
        <v>45812</v>
      </c>
      <c r="E14" s="61">
        <v>0.33333333333333331</v>
      </c>
      <c r="F14" s="49">
        <f>'Día 4'!C16</f>
        <v>4587236</v>
      </c>
      <c r="G14" s="49">
        <f t="shared" si="0"/>
        <v>2888</v>
      </c>
      <c r="H14" s="50">
        <f t="shared" si="1"/>
        <v>33.425925925925924</v>
      </c>
      <c r="I14" s="1"/>
      <c r="J14" s="1"/>
      <c r="K14" s="63"/>
      <c r="L14" s="71"/>
      <c r="M14" s="72"/>
      <c r="N14" s="67"/>
      <c r="O14" s="49">
        <v>30</v>
      </c>
      <c r="P14" s="49">
        <f t="shared" si="2"/>
        <v>2592</v>
      </c>
      <c r="Q14" s="49">
        <f t="shared" si="3"/>
        <v>2888</v>
      </c>
      <c r="R14" s="1"/>
      <c r="S14" s="1"/>
      <c r="T14" s="1"/>
      <c r="U14" s="146"/>
      <c r="V14" s="146"/>
      <c r="W14" s="1"/>
    </row>
    <row r="15" spans="1:23" x14ac:dyDescent="0.35">
      <c r="A15" s="1"/>
      <c r="B15" s="1"/>
      <c r="C15" s="47">
        <v>5</v>
      </c>
      <c r="D15" s="48">
        <v>45813</v>
      </c>
      <c r="E15" s="61">
        <v>0.33333333333333331</v>
      </c>
      <c r="F15" s="49">
        <f>'Día 5'!C16</f>
        <v>4590146</v>
      </c>
      <c r="G15" s="49">
        <f t="shared" si="0"/>
        <v>2910</v>
      </c>
      <c r="H15" s="50">
        <f t="shared" si="1"/>
        <v>33.680555555555557</v>
      </c>
      <c r="I15" s="1"/>
      <c r="J15" s="1"/>
      <c r="K15" s="1"/>
      <c r="L15" s="68"/>
      <c r="M15" s="66"/>
      <c r="N15" s="67"/>
      <c r="O15" s="49">
        <v>30</v>
      </c>
      <c r="P15" s="49">
        <f t="shared" si="2"/>
        <v>2592</v>
      </c>
      <c r="Q15" s="49">
        <f t="shared" si="3"/>
        <v>2910</v>
      </c>
      <c r="R15" s="1"/>
      <c r="S15" s="1"/>
      <c r="T15" s="1"/>
      <c r="U15" s="146"/>
      <c r="V15" s="146"/>
      <c r="W15" s="1"/>
    </row>
    <row r="16" spans="1:23" x14ac:dyDescent="0.35">
      <c r="A16" s="1"/>
      <c r="B16" s="1"/>
      <c r="C16" s="47">
        <v>6</v>
      </c>
      <c r="D16" s="48">
        <v>45814</v>
      </c>
      <c r="E16" s="61">
        <v>0.33333333333333331</v>
      </c>
      <c r="F16" s="49">
        <f>'DÍa 6'!C16</f>
        <v>4592985</v>
      </c>
      <c r="G16" s="49">
        <f t="shared" si="0"/>
        <v>2839</v>
      </c>
      <c r="H16" s="50">
        <f t="shared" si="1"/>
        <v>32.858796296296298</v>
      </c>
      <c r="I16" s="1"/>
      <c r="J16" s="1"/>
      <c r="K16" s="1"/>
      <c r="L16" s="68"/>
      <c r="M16" s="66"/>
      <c r="N16" s="67"/>
      <c r="O16" s="49">
        <v>30</v>
      </c>
      <c r="P16" s="49">
        <f t="shared" si="2"/>
        <v>2592</v>
      </c>
      <c r="Q16" s="49">
        <f t="shared" si="3"/>
        <v>2839</v>
      </c>
      <c r="R16" s="1"/>
      <c r="S16" s="1"/>
      <c r="T16" s="1"/>
      <c r="U16" s="146"/>
      <c r="V16" s="146"/>
      <c r="W16" s="1"/>
    </row>
    <row r="17" spans="1:23" x14ac:dyDescent="0.35">
      <c r="A17" s="1"/>
      <c r="B17" s="1"/>
      <c r="C17" s="47">
        <v>7</v>
      </c>
      <c r="D17" s="48">
        <v>45815</v>
      </c>
      <c r="E17" s="61">
        <v>0.33333333333333331</v>
      </c>
      <c r="F17" s="49">
        <f>'Día 7'!C16</f>
        <v>4595830</v>
      </c>
      <c r="G17" s="49">
        <f t="shared" si="0"/>
        <v>2845</v>
      </c>
      <c r="H17" s="50">
        <f t="shared" si="1"/>
        <v>32.92824074074074</v>
      </c>
      <c r="I17" s="1"/>
      <c r="J17" s="1"/>
      <c r="K17" s="115" t="s">
        <v>64</v>
      </c>
      <c r="L17" s="116"/>
      <c r="M17" s="117"/>
      <c r="N17" s="67"/>
      <c r="O17" s="49">
        <v>30</v>
      </c>
      <c r="P17" s="49">
        <f t="shared" si="2"/>
        <v>2592</v>
      </c>
      <c r="Q17" s="49">
        <f t="shared" si="3"/>
        <v>2845</v>
      </c>
      <c r="R17" s="1"/>
      <c r="S17" s="1"/>
      <c r="T17" s="1"/>
      <c r="U17" s="146"/>
      <c r="V17" s="146"/>
      <c r="W17" s="1"/>
    </row>
    <row r="18" spans="1:23" x14ac:dyDescent="0.35">
      <c r="A18" s="1"/>
      <c r="B18" s="1"/>
      <c r="C18" s="47">
        <v>8</v>
      </c>
      <c r="D18" s="48">
        <v>45816</v>
      </c>
      <c r="E18" s="61">
        <v>0.33333333333333331</v>
      </c>
      <c r="F18" s="49">
        <f>'Día 8'!C16</f>
        <v>4598695</v>
      </c>
      <c r="G18" s="49">
        <f t="shared" si="0"/>
        <v>2865</v>
      </c>
      <c r="H18" s="50">
        <f t="shared" si="1"/>
        <v>33.159722222222221</v>
      </c>
      <c r="I18" s="1"/>
      <c r="K18" s="62"/>
      <c r="L18" s="68">
        <f>SUM(G19:G25)</f>
        <v>20376</v>
      </c>
      <c r="M18" s="70" t="s">
        <v>12</v>
      </c>
      <c r="N18" s="67"/>
      <c r="O18" s="49">
        <v>30</v>
      </c>
      <c r="P18" s="49">
        <f t="shared" si="2"/>
        <v>2592</v>
      </c>
      <c r="Q18" s="49">
        <f t="shared" si="3"/>
        <v>2865</v>
      </c>
      <c r="R18" s="1"/>
      <c r="S18" s="1"/>
      <c r="T18" s="1"/>
      <c r="U18" s="146"/>
      <c r="V18" s="146"/>
      <c r="W18" s="1"/>
    </row>
    <row r="19" spans="1:23" x14ac:dyDescent="0.35">
      <c r="A19" s="1"/>
      <c r="B19" s="1"/>
      <c r="C19" s="47">
        <v>9</v>
      </c>
      <c r="D19" s="48">
        <v>45817</v>
      </c>
      <c r="E19" s="61">
        <v>0.33333333333333331</v>
      </c>
      <c r="F19" s="49">
        <f>'Día 9'!C16</f>
        <v>4601599</v>
      </c>
      <c r="G19" s="49">
        <f t="shared" si="0"/>
        <v>2904</v>
      </c>
      <c r="H19" s="50">
        <f t="shared" si="1"/>
        <v>33.611111111111114</v>
      </c>
      <c r="I19" s="1"/>
      <c r="J19" s="1"/>
      <c r="K19" s="62"/>
      <c r="L19" s="73">
        <f>L18*1000/7/24/60/60</f>
        <v>33.69047619047619</v>
      </c>
      <c r="M19" s="73" t="s">
        <v>13</v>
      </c>
      <c r="N19" s="67"/>
      <c r="O19" s="49">
        <v>30</v>
      </c>
      <c r="P19" s="49">
        <f t="shared" si="2"/>
        <v>2592</v>
      </c>
      <c r="Q19" s="49">
        <f t="shared" si="3"/>
        <v>2904</v>
      </c>
      <c r="R19" s="1"/>
      <c r="S19" s="1"/>
      <c r="T19" s="1"/>
      <c r="U19" s="146"/>
      <c r="V19" s="146"/>
      <c r="W19" s="1"/>
    </row>
    <row r="20" spans="1:23" x14ac:dyDescent="0.35">
      <c r="A20" s="1"/>
      <c r="B20" s="1"/>
      <c r="C20" s="47">
        <v>10</v>
      </c>
      <c r="D20" s="48">
        <v>45818</v>
      </c>
      <c r="E20" s="61">
        <v>0.33333333333333331</v>
      </c>
      <c r="F20" s="49">
        <f>'Día 10'!C16</f>
        <v>4604480</v>
      </c>
      <c r="G20" s="49">
        <f t="shared" si="0"/>
        <v>2881</v>
      </c>
      <c r="H20" s="50">
        <f t="shared" si="1"/>
        <v>33.344907407407412</v>
      </c>
      <c r="I20" s="1"/>
      <c r="J20" s="1"/>
      <c r="K20" s="63"/>
      <c r="L20" s="71"/>
      <c r="M20" s="72"/>
      <c r="N20" s="67"/>
      <c r="O20" s="49">
        <v>30</v>
      </c>
      <c r="P20" s="49">
        <f t="shared" si="2"/>
        <v>2592</v>
      </c>
      <c r="Q20" s="49">
        <f t="shared" si="3"/>
        <v>2881</v>
      </c>
      <c r="R20" s="1"/>
      <c r="S20" s="1"/>
      <c r="T20" s="1"/>
      <c r="U20" s="146"/>
      <c r="V20" s="146"/>
      <c r="W20" s="1"/>
    </row>
    <row r="21" spans="1:23" x14ac:dyDescent="0.35">
      <c r="A21" s="1"/>
      <c r="B21" s="1"/>
      <c r="C21" s="47">
        <v>11</v>
      </c>
      <c r="D21" s="48">
        <v>45819</v>
      </c>
      <c r="E21" s="61">
        <v>0.33333333333333331</v>
      </c>
      <c r="F21" s="49">
        <f>'Día 11'!C16</f>
        <v>4607382</v>
      </c>
      <c r="G21" s="49">
        <f t="shared" si="0"/>
        <v>2902</v>
      </c>
      <c r="H21" s="50">
        <f t="shared" si="1"/>
        <v>33.587962962962962</v>
      </c>
      <c r="I21" s="1"/>
      <c r="J21" s="1"/>
      <c r="K21" s="1"/>
      <c r="L21" s="65"/>
      <c r="M21" s="66"/>
      <c r="N21" s="67"/>
      <c r="O21" s="49">
        <v>30</v>
      </c>
      <c r="P21" s="49">
        <f t="shared" si="2"/>
        <v>2592</v>
      </c>
      <c r="Q21" s="49">
        <f t="shared" si="3"/>
        <v>2902</v>
      </c>
      <c r="R21" s="1"/>
      <c r="S21" s="1"/>
      <c r="T21" s="1"/>
      <c r="U21" s="146"/>
      <c r="V21" s="146"/>
      <c r="W21" s="1"/>
    </row>
    <row r="22" spans="1:23" x14ac:dyDescent="0.35">
      <c r="A22" s="1"/>
      <c r="B22" s="1"/>
      <c r="C22" s="47">
        <v>12</v>
      </c>
      <c r="D22" s="48">
        <v>45820</v>
      </c>
      <c r="E22" s="61">
        <v>0.33333333333333331</v>
      </c>
      <c r="F22" s="49">
        <f>'Día 12'!C16</f>
        <v>4610312</v>
      </c>
      <c r="G22" s="49">
        <f t="shared" si="0"/>
        <v>2930</v>
      </c>
      <c r="H22" s="50">
        <f t="shared" si="1"/>
        <v>33.912037037037038</v>
      </c>
      <c r="I22" s="1"/>
      <c r="J22" s="1"/>
      <c r="K22" s="1"/>
      <c r="L22" s="65"/>
      <c r="M22" s="66"/>
      <c r="N22" s="67"/>
      <c r="O22" s="49">
        <v>30</v>
      </c>
      <c r="P22" s="49">
        <f t="shared" si="2"/>
        <v>2592</v>
      </c>
      <c r="Q22" s="49">
        <f t="shared" si="3"/>
        <v>2930</v>
      </c>
      <c r="R22" s="1"/>
      <c r="S22" s="1" t="s">
        <v>14</v>
      </c>
      <c r="T22" s="1"/>
      <c r="U22" s="146"/>
      <c r="V22" s="146"/>
      <c r="W22" s="1"/>
    </row>
    <row r="23" spans="1:23" x14ac:dyDescent="0.35">
      <c r="A23" s="1"/>
      <c r="B23" s="1"/>
      <c r="C23" s="47">
        <v>13</v>
      </c>
      <c r="D23" s="48">
        <v>45821</v>
      </c>
      <c r="E23" s="61">
        <v>0.33333333333333331</v>
      </c>
      <c r="F23" s="49">
        <f>'Día 13'!C16</f>
        <v>4613264</v>
      </c>
      <c r="G23" s="49">
        <f t="shared" si="0"/>
        <v>2952</v>
      </c>
      <c r="H23" s="50">
        <f t="shared" si="1"/>
        <v>34.166666666666664</v>
      </c>
      <c r="I23" s="1"/>
      <c r="J23" s="1"/>
      <c r="K23" s="115" t="s">
        <v>65</v>
      </c>
      <c r="L23" s="116"/>
      <c r="M23" s="117"/>
      <c r="N23" s="67"/>
      <c r="O23" s="49">
        <v>30</v>
      </c>
      <c r="P23" s="49">
        <f t="shared" si="2"/>
        <v>2592</v>
      </c>
      <c r="Q23" s="49">
        <f t="shared" si="3"/>
        <v>2952</v>
      </c>
      <c r="R23" s="1"/>
      <c r="S23" s="1"/>
      <c r="T23" s="1"/>
      <c r="U23" s="146"/>
      <c r="V23" s="146"/>
      <c r="W23" s="1"/>
    </row>
    <row r="24" spans="1:23" x14ac:dyDescent="0.35">
      <c r="A24" s="1"/>
      <c r="B24" s="1"/>
      <c r="C24" s="47">
        <v>14</v>
      </c>
      <c r="D24" s="48">
        <v>45822</v>
      </c>
      <c r="E24" s="61">
        <v>0.33333333333333331</v>
      </c>
      <c r="F24" s="49">
        <f>'Día 14'!C16</f>
        <v>4616159</v>
      </c>
      <c r="G24" s="49">
        <f t="shared" si="0"/>
        <v>2895</v>
      </c>
      <c r="H24" s="50">
        <f t="shared" si="1"/>
        <v>33.506944444444443</v>
      </c>
      <c r="I24" s="1"/>
      <c r="K24" s="62"/>
      <c r="L24" s="68">
        <f>SUM(G26:G32)</f>
        <v>20118</v>
      </c>
      <c r="M24" s="70" t="s">
        <v>12</v>
      </c>
      <c r="N24" s="67"/>
      <c r="O24" s="49">
        <v>30</v>
      </c>
      <c r="P24" s="49">
        <f t="shared" si="2"/>
        <v>2592</v>
      </c>
      <c r="Q24" s="49">
        <f t="shared" si="3"/>
        <v>2895</v>
      </c>
      <c r="R24" s="1"/>
      <c r="S24" s="1"/>
      <c r="T24" s="1"/>
      <c r="U24" s="146"/>
      <c r="V24" s="146"/>
      <c r="W24" s="1"/>
    </row>
    <row r="25" spans="1:23" x14ac:dyDescent="0.35">
      <c r="A25" s="1"/>
      <c r="B25" s="1"/>
      <c r="C25" s="47">
        <v>15</v>
      </c>
      <c r="D25" s="48">
        <v>45823</v>
      </c>
      <c r="E25" s="61">
        <v>0.33333333333333331</v>
      </c>
      <c r="F25" s="49">
        <f>'Día 15'!C16</f>
        <v>4619071</v>
      </c>
      <c r="G25" s="49">
        <f t="shared" si="0"/>
        <v>2912</v>
      </c>
      <c r="H25" s="50">
        <f t="shared" si="1"/>
        <v>33.703703703703702</v>
      </c>
      <c r="I25" s="1"/>
      <c r="J25" s="1"/>
      <c r="K25" s="62"/>
      <c r="L25" s="73">
        <f>L24*1000/7/24/60/60</f>
        <v>33.263888888888886</v>
      </c>
      <c r="M25" s="73" t="s">
        <v>13</v>
      </c>
      <c r="N25" s="67"/>
      <c r="O25" s="49">
        <v>30</v>
      </c>
      <c r="P25" s="49">
        <f t="shared" si="2"/>
        <v>2592</v>
      </c>
      <c r="Q25" s="49">
        <f t="shared" si="3"/>
        <v>2912</v>
      </c>
      <c r="R25" s="1"/>
      <c r="S25" s="1"/>
      <c r="T25" s="1"/>
      <c r="U25" s="146"/>
      <c r="V25" s="146"/>
      <c r="W25" s="1"/>
    </row>
    <row r="26" spans="1:23" x14ac:dyDescent="0.35">
      <c r="A26" s="1"/>
      <c r="B26" s="1"/>
      <c r="C26" s="47">
        <v>16</v>
      </c>
      <c r="D26" s="48">
        <v>45824</v>
      </c>
      <c r="E26" s="61">
        <v>0.33333333333333331</v>
      </c>
      <c r="F26" s="49">
        <f>'Día 16'!C16</f>
        <v>4621977</v>
      </c>
      <c r="G26" s="49">
        <f t="shared" si="0"/>
        <v>2906</v>
      </c>
      <c r="H26" s="50">
        <f t="shared" si="1"/>
        <v>33.63425925925926</v>
      </c>
      <c r="I26" s="1"/>
      <c r="J26" s="1"/>
      <c r="K26" s="63"/>
      <c r="L26" s="71"/>
      <c r="M26" s="72"/>
      <c r="N26" s="67"/>
      <c r="O26" s="49">
        <v>30</v>
      </c>
      <c r="P26" s="49">
        <f t="shared" si="2"/>
        <v>2592</v>
      </c>
      <c r="Q26" s="49">
        <f t="shared" si="3"/>
        <v>2906</v>
      </c>
      <c r="R26" s="1"/>
      <c r="S26" s="1"/>
      <c r="T26" s="1"/>
      <c r="U26" s="146"/>
      <c r="V26" s="146"/>
      <c r="W26" s="1"/>
    </row>
    <row r="27" spans="1:23" x14ac:dyDescent="0.35">
      <c r="A27" s="1"/>
      <c r="B27" s="1"/>
      <c r="C27" s="47">
        <v>17</v>
      </c>
      <c r="D27" s="48">
        <v>45825</v>
      </c>
      <c r="E27" s="61">
        <v>0.33333333333333331</v>
      </c>
      <c r="F27" s="49">
        <f>'Día 17'!C16</f>
        <v>4624882</v>
      </c>
      <c r="G27" s="49">
        <f t="shared" si="0"/>
        <v>2905</v>
      </c>
      <c r="H27" s="50">
        <f t="shared" si="1"/>
        <v>33.622685185185183</v>
      </c>
      <c r="I27" s="1"/>
      <c r="J27" s="1"/>
      <c r="K27" s="1"/>
      <c r="L27" s="65"/>
      <c r="M27" s="66"/>
      <c r="N27" s="67"/>
      <c r="O27" s="49">
        <v>30</v>
      </c>
      <c r="P27" s="49">
        <f t="shared" si="2"/>
        <v>2592</v>
      </c>
      <c r="Q27" s="49">
        <f t="shared" si="3"/>
        <v>2905</v>
      </c>
      <c r="R27" s="1"/>
      <c r="S27" s="1"/>
      <c r="T27" s="1"/>
      <c r="U27" s="146"/>
      <c r="V27" s="146"/>
      <c r="W27" s="1"/>
    </row>
    <row r="28" spans="1:23" x14ac:dyDescent="0.35">
      <c r="A28" s="1"/>
      <c r="B28" s="1"/>
      <c r="C28" s="47">
        <v>18</v>
      </c>
      <c r="D28" s="48">
        <v>45826</v>
      </c>
      <c r="E28" s="61">
        <v>0.33333333333333331</v>
      </c>
      <c r="F28" s="49">
        <f>'Día 18'!C16</f>
        <v>4627763</v>
      </c>
      <c r="G28" s="49">
        <f t="shared" si="0"/>
        <v>2881</v>
      </c>
      <c r="H28" s="50">
        <f t="shared" si="1"/>
        <v>33.344907407407412</v>
      </c>
      <c r="I28" s="1"/>
      <c r="J28" s="1"/>
      <c r="K28" s="1"/>
      <c r="L28" s="65"/>
      <c r="M28" s="66"/>
      <c r="N28" s="67"/>
      <c r="O28" s="49">
        <v>30</v>
      </c>
      <c r="P28" s="49">
        <f t="shared" si="2"/>
        <v>2592</v>
      </c>
      <c r="Q28" s="49">
        <f t="shared" si="3"/>
        <v>2881</v>
      </c>
      <c r="R28" s="1"/>
      <c r="S28" s="1"/>
      <c r="T28" s="1"/>
      <c r="U28" s="146"/>
      <c r="V28" s="146"/>
      <c r="W28" s="1"/>
    </row>
    <row r="29" spans="1:23" x14ac:dyDescent="0.35">
      <c r="A29" s="1"/>
      <c r="B29" s="1"/>
      <c r="C29" s="47">
        <v>19</v>
      </c>
      <c r="D29" s="48">
        <v>45827</v>
      </c>
      <c r="E29" s="61">
        <v>0.33333333333333331</v>
      </c>
      <c r="F29" s="49">
        <f>'Día 19'!C16</f>
        <v>4630641</v>
      </c>
      <c r="G29" s="49">
        <f t="shared" si="0"/>
        <v>2878</v>
      </c>
      <c r="H29" s="50">
        <f t="shared" si="1"/>
        <v>33.310185185185183</v>
      </c>
      <c r="I29" s="1"/>
      <c r="J29" s="1"/>
      <c r="K29" s="115" t="s">
        <v>66</v>
      </c>
      <c r="L29" s="116"/>
      <c r="M29" s="117"/>
      <c r="N29" s="67"/>
      <c r="O29" s="49">
        <v>30</v>
      </c>
      <c r="P29" s="49">
        <f t="shared" si="2"/>
        <v>2592</v>
      </c>
      <c r="Q29" s="49">
        <f t="shared" si="3"/>
        <v>2878</v>
      </c>
      <c r="R29" s="1"/>
      <c r="S29" s="1"/>
      <c r="T29" s="1"/>
      <c r="U29" s="146"/>
      <c r="V29" s="146"/>
      <c r="W29" s="1"/>
    </row>
    <row r="30" spans="1:23" x14ac:dyDescent="0.35">
      <c r="A30" s="1"/>
      <c r="B30" s="1"/>
      <c r="C30" s="47">
        <v>20</v>
      </c>
      <c r="D30" s="48">
        <v>45828</v>
      </c>
      <c r="E30" s="61">
        <v>0.33333333333333331</v>
      </c>
      <c r="F30" s="49">
        <f>'Día 20'!C16</f>
        <v>4633484</v>
      </c>
      <c r="G30" s="49">
        <f t="shared" si="0"/>
        <v>2843</v>
      </c>
      <c r="H30" s="50">
        <f t="shared" si="1"/>
        <v>32.905092592592588</v>
      </c>
      <c r="I30" s="1"/>
      <c r="K30" s="62"/>
      <c r="L30" s="68">
        <f>SUM(G33:G40)</f>
        <v>22659</v>
      </c>
      <c r="M30" s="70" t="s">
        <v>12</v>
      </c>
      <c r="N30" s="67"/>
      <c r="O30" s="49">
        <v>30</v>
      </c>
      <c r="P30" s="49">
        <f t="shared" si="2"/>
        <v>2592</v>
      </c>
      <c r="Q30" s="49">
        <f t="shared" si="3"/>
        <v>2843</v>
      </c>
      <c r="R30" s="1"/>
      <c r="S30" s="1"/>
      <c r="T30" s="1"/>
      <c r="U30" s="146"/>
      <c r="V30" s="146"/>
      <c r="W30" s="1"/>
    </row>
    <row r="31" spans="1:23" x14ac:dyDescent="0.35">
      <c r="A31" s="1"/>
      <c r="B31" s="1"/>
      <c r="C31" s="47">
        <v>21</v>
      </c>
      <c r="D31" s="48">
        <v>45829</v>
      </c>
      <c r="E31" s="61">
        <v>0.33333333333333331</v>
      </c>
      <c r="F31" s="49">
        <f>'Día 21'!C16</f>
        <v>4636333</v>
      </c>
      <c r="G31" s="49">
        <f t="shared" si="0"/>
        <v>2849</v>
      </c>
      <c r="H31" s="50">
        <f t="shared" si="1"/>
        <v>32.974537037037038</v>
      </c>
      <c r="I31" s="1"/>
      <c r="J31" s="1"/>
      <c r="K31" s="62"/>
      <c r="L31" s="73">
        <f>L30*1000/8/24/60/60</f>
        <v>32.782118055555557</v>
      </c>
      <c r="M31" s="73" t="s">
        <v>13</v>
      </c>
      <c r="N31" s="67"/>
      <c r="O31" s="49">
        <v>30</v>
      </c>
      <c r="P31" s="49">
        <f t="shared" si="2"/>
        <v>2592</v>
      </c>
      <c r="Q31" s="49">
        <f t="shared" si="3"/>
        <v>2849</v>
      </c>
      <c r="R31" s="1"/>
      <c r="S31" s="1"/>
      <c r="T31" s="1"/>
      <c r="U31" s="146"/>
      <c r="V31" s="146"/>
      <c r="W31" s="1"/>
    </row>
    <row r="32" spans="1:23" x14ac:dyDescent="0.35">
      <c r="A32" s="1"/>
      <c r="B32" s="1"/>
      <c r="C32" s="47">
        <v>22</v>
      </c>
      <c r="D32" s="48">
        <v>45830</v>
      </c>
      <c r="E32" s="61">
        <v>0.33333333333333331</v>
      </c>
      <c r="F32" s="49">
        <f>'Día 22'!C16</f>
        <v>4639189</v>
      </c>
      <c r="G32" s="49">
        <f t="shared" si="0"/>
        <v>2856</v>
      </c>
      <c r="H32" s="50">
        <f t="shared" si="1"/>
        <v>33.055555555555557</v>
      </c>
      <c r="I32" s="1"/>
      <c r="J32" s="1"/>
      <c r="K32" s="63"/>
      <c r="L32" s="71"/>
      <c r="M32" s="72"/>
      <c r="N32" s="67"/>
      <c r="O32" s="49">
        <v>30</v>
      </c>
      <c r="P32" s="49">
        <f t="shared" si="2"/>
        <v>2592</v>
      </c>
      <c r="Q32" s="49">
        <f t="shared" si="3"/>
        <v>2856</v>
      </c>
      <c r="R32" s="1"/>
      <c r="S32" s="1"/>
      <c r="T32" s="1"/>
      <c r="U32" s="146"/>
      <c r="V32" s="146"/>
      <c r="W32" s="1"/>
    </row>
    <row r="33" spans="1:23" x14ac:dyDescent="0.35">
      <c r="A33" s="1"/>
      <c r="B33" s="1"/>
      <c r="C33" s="47">
        <v>23</v>
      </c>
      <c r="D33" s="48">
        <v>45831</v>
      </c>
      <c r="E33" s="61">
        <v>0.33333333333333331</v>
      </c>
      <c r="F33" s="49">
        <f>'Día 23'!C16</f>
        <v>4642065</v>
      </c>
      <c r="G33" s="49">
        <f t="shared" si="0"/>
        <v>2876</v>
      </c>
      <c r="H33" s="50">
        <f t="shared" si="1"/>
        <v>33.287037037037038</v>
      </c>
      <c r="I33" s="1"/>
      <c r="J33" s="1"/>
      <c r="K33" s="1"/>
      <c r="L33" s="65"/>
      <c r="M33" s="66"/>
      <c r="N33" s="67"/>
      <c r="O33" s="49">
        <v>30</v>
      </c>
      <c r="P33" s="49">
        <f t="shared" si="2"/>
        <v>2592</v>
      </c>
      <c r="Q33" s="49">
        <f t="shared" si="3"/>
        <v>2876</v>
      </c>
      <c r="R33" s="1"/>
      <c r="S33" s="1"/>
      <c r="T33" s="1"/>
      <c r="U33" s="146"/>
      <c r="V33" s="146"/>
      <c r="W33" s="1"/>
    </row>
    <row r="34" spans="1:23" x14ac:dyDescent="0.35">
      <c r="A34" s="1"/>
      <c r="B34" s="1"/>
      <c r="C34" s="47">
        <v>24</v>
      </c>
      <c r="D34" s="48">
        <v>45832</v>
      </c>
      <c r="E34" s="61">
        <v>0.33333333333333331</v>
      </c>
      <c r="F34" s="49">
        <f>'Día 24'!C16</f>
        <v>4644906</v>
      </c>
      <c r="G34" s="49">
        <f t="shared" si="0"/>
        <v>2841</v>
      </c>
      <c r="H34" s="50">
        <f t="shared" si="1"/>
        <v>32.881944444444443</v>
      </c>
      <c r="I34" s="1"/>
      <c r="J34" s="1"/>
      <c r="K34" s="1"/>
      <c r="L34" s="65"/>
      <c r="M34" s="66"/>
      <c r="N34" s="67"/>
      <c r="O34" s="49">
        <v>30</v>
      </c>
      <c r="P34" s="49">
        <f t="shared" si="2"/>
        <v>2592</v>
      </c>
      <c r="Q34" s="49">
        <f t="shared" si="3"/>
        <v>2841</v>
      </c>
      <c r="R34" s="1"/>
      <c r="S34" s="1"/>
      <c r="T34" s="1"/>
      <c r="U34" s="146"/>
      <c r="V34" s="146"/>
      <c r="W34" s="1"/>
    </row>
    <row r="35" spans="1:23" x14ac:dyDescent="0.35">
      <c r="A35" s="1"/>
      <c r="B35" s="1"/>
      <c r="C35" s="47">
        <v>25</v>
      </c>
      <c r="D35" s="48">
        <v>45833</v>
      </c>
      <c r="E35" s="61">
        <v>0.33333333333333331</v>
      </c>
      <c r="F35" s="49">
        <f>'Día 25'!C16</f>
        <v>4647727</v>
      </c>
      <c r="G35" s="49">
        <f t="shared" si="0"/>
        <v>2821</v>
      </c>
      <c r="H35" s="50">
        <f t="shared" si="1"/>
        <v>32.650462962962962</v>
      </c>
      <c r="I35" s="1"/>
      <c r="J35" s="1"/>
      <c r="K35" s="1"/>
      <c r="L35" s="103"/>
      <c r="M35" s="66"/>
      <c r="N35" s="67"/>
      <c r="O35" s="49">
        <v>30</v>
      </c>
      <c r="P35" s="49">
        <f t="shared" si="2"/>
        <v>2592</v>
      </c>
      <c r="Q35" s="49">
        <f t="shared" si="3"/>
        <v>2821</v>
      </c>
      <c r="R35" s="1"/>
      <c r="S35" s="1"/>
      <c r="T35" s="1"/>
      <c r="U35" s="146"/>
      <c r="V35" s="146"/>
      <c r="W35" s="1"/>
    </row>
    <row r="36" spans="1:23" x14ac:dyDescent="0.35">
      <c r="A36" s="1"/>
      <c r="B36" s="1"/>
      <c r="C36" s="47">
        <v>26</v>
      </c>
      <c r="D36" s="48">
        <v>45834</v>
      </c>
      <c r="E36" s="61">
        <v>0.33333333333333331</v>
      </c>
      <c r="F36" s="49">
        <f>'Día 26'!C16</f>
        <v>4650534</v>
      </c>
      <c r="G36" s="49">
        <f t="shared" si="0"/>
        <v>2807</v>
      </c>
      <c r="H36" s="50">
        <f t="shared" si="1"/>
        <v>32.488425925925924</v>
      </c>
      <c r="I36" s="1"/>
      <c r="K36" s="1"/>
      <c r="L36" s="103"/>
      <c r="M36" s="66"/>
      <c r="N36" s="67"/>
      <c r="O36" s="49">
        <v>30</v>
      </c>
      <c r="P36" s="49">
        <f t="shared" si="2"/>
        <v>2592</v>
      </c>
      <c r="Q36" s="49">
        <f t="shared" si="3"/>
        <v>2807</v>
      </c>
      <c r="R36" s="1"/>
      <c r="S36" s="1"/>
      <c r="T36" s="1"/>
      <c r="U36" s="146"/>
      <c r="V36" s="146"/>
      <c r="W36" s="1"/>
    </row>
    <row r="37" spans="1:23" x14ac:dyDescent="0.35">
      <c r="A37" s="1"/>
      <c r="B37" s="1"/>
      <c r="C37" s="47">
        <v>27</v>
      </c>
      <c r="D37" s="48">
        <v>45835</v>
      </c>
      <c r="E37" s="61">
        <v>0.33333333333333331</v>
      </c>
      <c r="F37" s="49">
        <f>'Día 27'!C16</f>
        <v>4653328</v>
      </c>
      <c r="G37" s="49">
        <f t="shared" si="0"/>
        <v>2794</v>
      </c>
      <c r="H37" s="50">
        <f t="shared" si="1"/>
        <v>32.337962962962962</v>
      </c>
      <c r="I37" s="1"/>
      <c r="J37" s="1"/>
      <c r="K37" s="1"/>
      <c r="L37" s="103"/>
      <c r="M37" s="66"/>
      <c r="N37" s="67"/>
      <c r="O37" s="49">
        <v>30</v>
      </c>
      <c r="P37" s="49">
        <f t="shared" si="2"/>
        <v>2592</v>
      </c>
      <c r="Q37" s="49">
        <f t="shared" si="3"/>
        <v>2794</v>
      </c>
      <c r="R37" s="1"/>
      <c r="S37" s="1"/>
      <c r="T37" s="1"/>
      <c r="U37" s="146"/>
      <c r="V37" s="146"/>
      <c r="W37" s="1"/>
    </row>
    <row r="38" spans="1:23" x14ac:dyDescent="0.35">
      <c r="A38" s="1"/>
      <c r="B38" s="1"/>
      <c r="C38" s="47">
        <v>28</v>
      </c>
      <c r="D38" s="48">
        <v>45836</v>
      </c>
      <c r="E38" s="61">
        <v>0.33333333333333331</v>
      </c>
      <c r="F38" s="49">
        <f>'Día 28'!C16</f>
        <v>4656129</v>
      </c>
      <c r="G38" s="49">
        <f t="shared" si="0"/>
        <v>2801</v>
      </c>
      <c r="H38" s="50">
        <f t="shared" si="1"/>
        <v>32.418981481481481</v>
      </c>
      <c r="I38" s="1"/>
      <c r="J38" s="1"/>
      <c r="K38" s="1"/>
      <c r="L38" s="1"/>
      <c r="M38" s="1"/>
      <c r="N38" s="67"/>
      <c r="O38" s="49">
        <v>30</v>
      </c>
      <c r="P38" s="49">
        <f t="shared" si="2"/>
        <v>2592</v>
      </c>
      <c r="Q38" s="49">
        <f t="shared" si="3"/>
        <v>2801</v>
      </c>
      <c r="R38" s="1"/>
      <c r="S38" s="1"/>
      <c r="T38" s="1"/>
      <c r="U38" s="146"/>
      <c r="V38" s="146"/>
      <c r="W38" s="1"/>
    </row>
    <row r="39" spans="1:23" x14ac:dyDescent="0.35">
      <c r="A39" s="1"/>
      <c r="B39" s="1"/>
      <c r="C39" s="47">
        <v>29</v>
      </c>
      <c r="D39" s="48">
        <v>45837</v>
      </c>
      <c r="E39" s="61">
        <v>0.33333333333333331</v>
      </c>
      <c r="F39" s="49">
        <f>'Día 29'!C16</f>
        <v>4658964</v>
      </c>
      <c r="G39" s="49">
        <f t="shared" si="0"/>
        <v>2835</v>
      </c>
      <c r="H39" s="50">
        <f t="shared" si="1"/>
        <v>32.8125</v>
      </c>
      <c r="I39" s="1"/>
      <c r="J39" s="1"/>
      <c r="K39" s="1"/>
      <c r="L39" s="65"/>
      <c r="M39" s="66"/>
      <c r="N39" s="67"/>
      <c r="O39" s="49">
        <v>30</v>
      </c>
      <c r="P39" s="49">
        <f t="shared" si="2"/>
        <v>2592</v>
      </c>
      <c r="Q39" s="49">
        <f t="shared" si="3"/>
        <v>2835</v>
      </c>
      <c r="R39" s="1"/>
      <c r="S39" s="1"/>
      <c r="T39" s="1"/>
      <c r="U39" s="146"/>
      <c r="V39" s="146"/>
      <c r="W39" s="1"/>
    </row>
    <row r="40" spans="1:23" x14ac:dyDescent="0.35">
      <c r="A40" s="1"/>
      <c r="B40" s="1"/>
      <c r="C40" s="47">
        <v>30</v>
      </c>
      <c r="D40" s="48">
        <v>45838</v>
      </c>
      <c r="E40" s="61">
        <v>0.33333333333333298</v>
      </c>
      <c r="F40" s="49">
        <f>'Día 30'!C16</f>
        <v>4661848</v>
      </c>
      <c r="G40" s="49">
        <f>F40-F39</f>
        <v>2884</v>
      </c>
      <c r="H40" s="50">
        <f>G40*1000/24/60/60</f>
        <v>33.379629629629633</v>
      </c>
      <c r="I40" s="1"/>
      <c r="J40" s="1"/>
      <c r="K40" s="1"/>
      <c r="L40" s="65"/>
      <c r="M40" s="66"/>
      <c r="N40" s="67"/>
      <c r="O40" s="49">
        <v>30</v>
      </c>
      <c r="P40" s="49">
        <f>O40*60*60*24/1000</f>
        <v>2592</v>
      </c>
      <c r="Q40" s="49">
        <f t="shared" si="3"/>
        <v>2884</v>
      </c>
      <c r="R40" s="1"/>
      <c r="S40" s="1"/>
      <c r="T40" s="1"/>
      <c r="U40" s="146"/>
      <c r="V40" s="146"/>
      <c r="W40" s="1"/>
    </row>
    <row r="41" spans="1:23" ht="15" thickBot="1" x14ac:dyDescent="0.4">
      <c r="A41" s="1"/>
      <c r="B41" s="1"/>
      <c r="C41" s="1"/>
      <c r="D41" s="1"/>
      <c r="E41" s="1"/>
      <c r="F41" s="1"/>
      <c r="G41" s="104">
        <f>(AVERAGE(G11:G40)-2592)/2592</f>
        <v>0.1104423868312758</v>
      </c>
      <c r="H41" s="104">
        <f>(AVERAGE(H11:H40)-30)/30</f>
        <v>0.11044238683127575</v>
      </c>
      <c r="I41" s="1"/>
      <c r="J41" s="1"/>
      <c r="K41" s="1"/>
      <c r="L41" s="1"/>
      <c r="M41" s="1"/>
      <c r="N41" s="113"/>
      <c r="O41" s="77" t="s">
        <v>62</v>
      </c>
      <c r="P41" s="76">
        <f>SUM(P11:P40)</f>
        <v>77760</v>
      </c>
      <c r="Q41" s="94">
        <f>SUM(Q11:Q40)</f>
        <v>86348</v>
      </c>
      <c r="R41" s="1"/>
      <c r="S41" s="1"/>
      <c r="T41" s="1"/>
      <c r="U41" s="1"/>
      <c r="V41" s="1"/>
      <c r="W41" s="1"/>
    </row>
    <row r="42" spans="1:23" ht="15" thickBot="1" x14ac:dyDescent="0.4">
      <c r="A42" s="1"/>
      <c r="B42" s="1"/>
      <c r="C42" s="51"/>
      <c r="D42" s="52"/>
      <c r="E42" s="52"/>
      <c r="F42" s="52"/>
      <c r="G42" s="52"/>
      <c r="H42" s="53"/>
      <c r="I42" s="1"/>
      <c r="J42" s="1"/>
      <c r="K42" s="1"/>
      <c r="L42" s="1"/>
      <c r="M42" s="60"/>
      <c r="N42" s="114"/>
      <c r="O42" s="78" t="s">
        <v>17</v>
      </c>
      <c r="P42" s="93">
        <f>P41*1000/30/24/60/60</f>
        <v>30</v>
      </c>
      <c r="Q42" s="95">
        <f>Q41*1000/30/24/60/60</f>
        <v>33.313271604938265</v>
      </c>
      <c r="R42" s="60" t="s">
        <v>18</v>
      </c>
      <c r="S42" s="1"/>
      <c r="T42" s="1"/>
      <c r="U42" s="1"/>
      <c r="V42" s="1"/>
      <c r="W42" s="1"/>
    </row>
    <row r="43" spans="1:23" x14ac:dyDescent="0.35">
      <c r="A43" s="1"/>
      <c r="B43" s="1"/>
      <c r="C43" s="54"/>
      <c r="D43" s="58" t="s">
        <v>15</v>
      </c>
      <c r="E43" s="58"/>
      <c r="F43" s="58"/>
      <c r="G43" s="87">
        <f>(F40-F10)*1000/30/24/60/60</f>
        <v>33.313271604938265</v>
      </c>
      <c r="H43" s="59" t="s">
        <v>16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35">
      <c r="A44" s="1"/>
      <c r="B44" s="1"/>
      <c r="C44" s="55"/>
      <c r="D44" s="56"/>
      <c r="E44" s="56"/>
      <c r="F44" s="56"/>
      <c r="G44" s="56"/>
      <c r="H44" s="57"/>
      <c r="I44" s="1"/>
      <c r="J44" s="1"/>
      <c r="K44" s="1"/>
      <c r="L44" s="1"/>
      <c r="M44" s="1"/>
      <c r="N44" s="74" t="s">
        <v>19</v>
      </c>
      <c r="O44" s="75" t="s">
        <v>12</v>
      </c>
      <c r="P44" s="75"/>
      <c r="Q44" s="86">
        <f>Q41-P41</f>
        <v>8588</v>
      </c>
      <c r="R44" s="1"/>
      <c r="S44" s="1"/>
      <c r="T44" s="1"/>
      <c r="U44" s="1"/>
      <c r="V44" s="1"/>
      <c r="W44" s="1"/>
    </row>
    <row r="45" spans="1:2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60" t="s">
        <v>20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88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</sheetData>
  <mergeCells count="12">
    <mergeCell ref="N41:N42"/>
    <mergeCell ref="K11:M11"/>
    <mergeCell ref="K17:M17"/>
    <mergeCell ref="K29:M29"/>
    <mergeCell ref="K23:M23"/>
    <mergeCell ref="F8:F9"/>
    <mergeCell ref="D8:D9"/>
    <mergeCell ref="C8:C9"/>
    <mergeCell ref="P8:P9"/>
    <mergeCell ref="Q8:Q9"/>
    <mergeCell ref="O8:O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8'!C26</f>
        <v>4599894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4601599</v>
      </c>
      <c r="D16" s="40">
        <f>+C16-C8</f>
        <v>1705</v>
      </c>
      <c r="E16" s="96">
        <f>+D16*1000/14/3600</f>
        <v>33.829365079365083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4602208</v>
      </c>
      <c r="D21" s="40">
        <f>+C21-C16</f>
        <v>609</v>
      </c>
      <c r="E21" s="96">
        <f>+D21*1000/5/3600</f>
        <v>33.833333333333336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4602790</v>
      </c>
      <c r="D26" s="40">
        <f>+C26-C21</f>
        <v>582</v>
      </c>
      <c r="E26" s="96">
        <f>+D26*1000/5/3600</f>
        <v>32.333333333333336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9'!C26</f>
        <v>4602790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80">
        <v>0.33333333333333298</v>
      </c>
      <c r="C16" s="85">
        <v>4604480</v>
      </c>
      <c r="D16" s="40">
        <f>+C16-C8</f>
        <v>1690</v>
      </c>
      <c r="E16" s="96">
        <f>+D16*1000/14/3600</f>
        <v>33.531746031746032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4605093</v>
      </c>
      <c r="D21" s="40">
        <f>+C21-C16</f>
        <v>613</v>
      </c>
      <c r="E21" s="96">
        <f>+D21*1000/5/3600</f>
        <v>34.055555555555557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4605676</v>
      </c>
      <c r="D26" s="40">
        <f>+C26-C21</f>
        <v>583</v>
      </c>
      <c r="E26" s="96">
        <f>+D26*1000/5/3600</f>
        <v>32.388888888888886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10'!C26</f>
        <v>4605676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4607382</v>
      </c>
      <c r="D16" s="40">
        <f>+C16-C8</f>
        <v>1706</v>
      </c>
      <c r="E16" s="96">
        <f>+D16*1000/14/3600</f>
        <v>33.849206349206348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4607982</v>
      </c>
      <c r="D21" s="40">
        <f>+C21-C16</f>
        <v>600</v>
      </c>
      <c r="E21" s="96">
        <f>+D21*1000/5/3600</f>
        <v>33.333333333333336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4608600</v>
      </c>
      <c r="D26" s="40">
        <f>+C26-C21</f>
        <v>618</v>
      </c>
      <c r="E26" s="96">
        <f>+D26*1000/5/3600</f>
        <v>34.333333333333336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11'!C26</f>
        <v>4608600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4610312</v>
      </c>
      <c r="D16" s="40">
        <f>+C16-C8</f>
        <v>1712</v>
      </c>
      <c r="E16" s="96">
        <f>+D16*1000/14/3600</f>
        <v>33.968253968253968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4610929</v>
      </c>
      <c r="D21" s="40">
        <f>+C21-C16</f>
        <v>617</v>
      </c>
      <c r="E21" s="96">
        <f>+D21*1000/5/3600</f>
        <v>34.277777777777779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4611530</v>
      </c>
      <c r="D26" s="40">
        <f>+C26-C21</f>
        <v>601</v>
      </c>
      <c r="E26" s="96">
        <f>+D26*1000/5/3600</f>
        <v>33.388888888888886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12'!C26</f>
        <v>4611530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4613264</v>
      </c>
      <c r="D16" s="40">
        <f>+C16-C8</f>
        <v>1734</v>
      </c>
      <c r="E16" s="96">
        <f>+D16*1000/14/3600</f>
        <v>34.404761904761905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4613876</v>
      </c>
      <c r="D21" s="40">
        <f>+C21-C16</f>
        <v>612</v>
      </c>
      <c r="E21" s="96">
        <f>+D21*1000/5/3600</f>
        <v>34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4614472</v>
      </c>
      <c r="D26" s="40">
        <f>+C26-C21</f>
        <v>596</v>
      </c>
      <c r="E26" s="96">
        <f>+D26*1000/5/3600</f>
        <v>33.111111111111114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13'!C26</f>
        <v>4614472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4616159</v>
      </c>
      <c r="D16" s="40">
        <f>+C16-C8</f>
        <v>1687</v>
      </c>
      <c r="E16" s="96">
        <f>+D16*1000/14/3600</f>
        <v>33.472222222222221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4616765</v>
      </c>
      <c r="D21" s="40">
        <f>+C21-C16</f>
        <v>606</v>
      </c>
      <c r="E21" s="96">
        <f>+D21*1000/5/3600</f>
        <v>33.666666666666664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4617374</v>
      </c>
      <c r="D26" s="40">
        <f>+C26-C21</f>
        <v>609</v>
      </c>
      <c r="E26" s="96">
        <f>+D26*1000/5/3600</f>
        <v>33.833333333333336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14'!C26</f>
        <v>4617374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4619071</v>
      </c>
      <c r="D16" s="40">
        <f>+C16-C8</f>
        <v>1697</v>
      </c>
      <c r="E16" s="96">
        <f>+D16*1000/14/3600</f>
        <v>33.670634920634917</v>
      </c>
      <c r="F16" s="41" t="s">
        <v>14</v>
      </c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4619692</v>
      </c>
      <c r="D21" s="40">
        <f>+C21-C16</f>
        <v>621</v>
      </c>
      <c r="E21" s="96">
        <f>+D21*1000/5/3600</f>
        <v>34.5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4620287</v>
      </c>
      <c r="D26" s="40">
        <f>+C26-C21</f>
        <v>595</v>
      </c>
      <c r="E26" s="96">
        <f>+D26*1000/5/3600</f>
        <v>33.055555555555557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15'!C26</f>
        <v>4620287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4621977</v>
      </c>
      <c r="D16" s="40">
        <f>+C16-C8</f>
        <v>1690</v>
      </c>
      <c r="E16" s="96">
        <f>+D16*1000/14/3600</f>
        <v>33.531746031746032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4622585</v>
      </c>
      <c r="D21" s="40">
        <f>+C21-C16</f>
        <v>608</v>
      </c>
      <c r="E21" s="96">
        <f>+D21*1000/5/3600</f>
        <v>33.777777777777779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4623194</v>
      </c>
      <c r="D26" s="40">
        <f>+C26-C21</f>
        <v>609</v>
      </c>
      <c r="E26" s="96">
        <f>+D26*1000/5/3600</f>
        <v>33.833333333333336</v>
      </c>
      <c r="F26" s="41" t="s">
        <v>14</v>
      </c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16'!C26</f>
        <v>4623194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4624882</v>
      </c>
      <c r="D16" s="40">
        <f>+C16-C8</f>
        <v>1688</v>
      </c>
      <c r="E16" s="96">
        <f>+D16*1000/14/3600</f>
        <v>33.492063492063494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4625572</v>
      </c>
      <c r="D21" s="40">
        <f>+C21-C16</f>
        <v>690</v>
      </c>
      <c r="E21" s="96">
        <f>+D21*1000/5/3600</f>
        <v>38.333333333333336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4626093</v>
      </c>
      <c r="D26" s="40">
        <f>+C26-C21</f>
        <v>521</v>
      </c>
      <c r="E26" s="96">
        <f>+D26*1000/5/3600</f>
        <v>28.944444444444443</v>
      </c>
      <c r="F26" s="45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17'!C26</f>
        <v>4626093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4627763</v>
      </c>
      <c r="D16" s="40">
        <f>+C16-C8</f>
        <v>1670</v>
      </c>
      <c r="E16" s="96">
        <f>+D16*1000/14/3600</f>
        <v>33.134920634920633</v>
      </c>
      <c r="F16" s="41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4628358</v>
      </c>
      <c r="D21" s="40">
        <f>+C21-C16</f>
        <v>595</v>
      </c>
      <c r="E21" s="96">
        <f>+D21*1000/5/3600</f>
        <v>33.055555555555557</v>
      </c>
      <c r="F21" s="41"/>
      <c r="G21" s="139" t="s">
        <v>14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4628953</v>
      </c>
      <c r="D26" s="40">
        <f>+C26-C21</f>
        <v>595</v>
      </c>
      <c r="E26" s="96">
        <f>+D26*1000/5/3600</f>
        <v>33.055555555555557</v>
      </c>
      <c r="F26" s="41" t="s">
        <v>14</v>
      </c>
      <c r="G26" s="139" t="s">
        <v>14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topLeftCell="A5" zoomScale="70" zoomScaleNormal="70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 t="s">
        <v>29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38">
        <v>4576802</v>
      </c>
      <c r="D8" s="28"/>
      <c r="E8" s="28"/>
      <c r="F8" s="8"/>
      <c r="G8" s="120"/>
      <c r="H8" s="121"/>
      <c r="I8" s="29"/>
      <c r="J8" s="29" t="s">
        <v>14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14</v>
      </c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6" t="s">
        <v>14</v>
      </c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4578603</v>
      </c>
      <c r="D16" s="40">
        <f>+C16-C8</f>
        <v>1801</v>
      </c>
      <c r="E16" s="96">
        <f>+D16*1000/14/3600</f>
        <v>35.734126984126988</v>
      </c>
      <c r="F16" s="41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14</v>
      </c>
      <c r="G17" s="126" t="s">
        <v>14</v>
      </c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14</v>
      </c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4579206</v>
      </c>
      <c r="D21" s="40">
        <f>+C21-C16</f>
        <v>603</v>
      </c>
      <c r="E21" s="96">
        <f>+D21*1000/5/3600</f>
        <v>33.5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6" t="s">
        <v>14</v>
      </c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4579793</v>
      </c>
      <c r="D26" s="40">
        <f>+C26-C21</f>
        <v>587</v>
      </c>
      <c r="E26" s="96">
        <f>+D26*1000/5/3600</f>
        <v>32.611111111111114</v>
      </c>
      <c r="F26" s="41" t="s">
        <v>14</v>
      </c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29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18'!C26</f>
        <v>4628953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4630641</v>
      </c>
      <c r="D16" s="40">
        <f>+C16-C8</f>
        <v>1688</v>
      </c>
      <c r="E16" s="96">
        <f>+D16*1000/14/3600</f>
        <v>33.492063492063494</v>
      </c>
      <c r="F16" s="41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4631213</v>
      </c>
      <c r="D21" s="40">
        <f>+C21-C16</f>
        <v>572</v>
      </c>
      <c r="E21" s="96">
        <f>+D21*1000/5/3600</f>
        <v>31.777777777777779</v>
      </c>
      <c r="F21" s="41"/>
      <c r="G21" s="139" t="s">
        <v>14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4631811</v>
      </c>
      <c r="D26" s="40">
        <f>+C26-C21</f>
        <v>598</v>
      </c>
      <c r="E26" s="96">
        <f>+D26*1000/5/3600</f>
        <v>33.222222222222221</v>
      </c>
      <c r="F26" s="41"/>
      <c r="G26" s="139" t="s">
        <v>14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19'!C26</f>
        <v>4631811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4633484</v>
      </c>
      <c r="D16" s="40">
        <f>+C16-C8</f>
        <v>1673</v>
      </c>
      <c r="E16" s="96">
        <f>+D16*1000/14/3600</f>
        <v>33.194444444444443</v>
      </c>
      <c r="F16" s="41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4634068</v>
      </c>
      <c r="D21" s="40">
        <f>+C21-C16</f>
        <v>584</v>
      </c>
      <c r="E21" s="96">
        <f>+D21*1000/5/3600</f>
        <v>32.444444444444443</v>
      </c>
      <c r="F21" s="41"/>
      <c r="G21" s="139" t="s">
        <v>14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4634659</v>
      </c>
      <c r="D26" s="40">
        <f>+C26-C21</f>
        <v>591</v>
      </c>
      <c r="E26" s="96">
        <f>+D26*1000/5/3600</f>
        <v>32.833333333333336</v>
      </c>
      <c r="F26" s="41"/>
      <c r="G26" s="139" t="s">
        <v>14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3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20'!C26</f>
        <v>4634659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4636333</v>
      </c>
      <c r="D16" s="40">
        <f>+C16-C8</f>
        <v>1674</v>
      </c>
      <c r="E16" s="96">
        <f>+D16*1000/14/3600</f>
        <v>33.214285714285715</v>
      </c>
      <c r="F16" s="41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4636912</v>
      </c>
      <c r="D21" s="40">
        <f>+C21-C16</f>
        <v>579</v>
      </c>
      <c r="E21" s="96">
        <f>+D21*1000/5/3600</f>
        <v>32.166666666666664</v>
      </c>
      <c r="F21" s="41"/>
      <c r="G21" s="139" t="s">
        <v>14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4637510</v>
      </c>
      <c r="D26" s="40">
        <f>+C26-C21</f>
        <v>598</v>
      </c>
      <c r="E26" s="96">
        <f>+D26*1000/5/3600</f>
        <v>33.222222222222221</v>
      </c>
      <c r="F26" s="41"/>
      <c r="G26" s="139" t="s">
        <v>14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21'!C26</f>
        <v>4637510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4639189</v>
      </c>
      <c r="D16" s="40">
        <f>+C16-C8</f>
        <v>1679</v>
      </c>
      <c r="E16" s="96">
        <f>+D16*1000/14/3600</f>
        <v>33.313492063492063</v>
      </c>
      <c r="F16" s="41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4639804</v>
      </c>
      <c r="D21" s="40">
        <f>+C21-C16</f>
        <v>615</v>
      </c>
      <c r="E21" s="96">
        <f>+D21*1000/5/3600</f>
        <v>34.166666666666664</v>
      </c>
      <c r="F21" s="41"/>
      <c r="G21" s="139" t="s">
        <v>14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4640393</v>
      </c>
      <c r="D26" s="40">
        <f>+C26-C21</f>
        <v>589</v>
      </c>
      <c r="E26" s="96">
        <f>+D26*1000/5/3600</f>
        <v>32.722222222222221</v>
      </c>
      <c r="F26" s="41"/>
      <c r="G26" s="139" t="s">
        <v>14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22'!C26</f>
        <v>4640393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4642065</v>
      </c>
      <c r="D16" s="40">
        <f>+C16-C8</f>
        <v>1672</v>
      </c>
      <c r="E16" s="96">
        <f>+D16*1000/14/3600</f>
        <v>33.174603174603178</v>
      </c>
      <c r="F16" s="45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4642646</v>
      </c>
      <c r="D21" s="40">
        <f>+C21-C16</f>
        <v>581</v>
      </c>
      <c r="E21" s="96">
        <f>+D21*1000/5/3600</f>
        <v>32.277777777777779</v>
      </c>
      <c r="F21" s="41"/>
      <c r="G21" s="139" t="s">
        <v>14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4643240</v>
      </c>
      <c r="D26" s="40">
        <f>+C26-C21</f>
        <v>594</v>
      </c>
      <c r="E26" s="96">
        <f>+D26*1000/5/3600</f>
        <v>33</v>
      </c>
      <c r="F26" s="41"/>
      <c r="G26" s="139" t="s">
        <v>14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5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23'!C26</f>
        <v>4643240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4644906</v>
      </c>
      <c r="D16" s="40">
        <f>+C16-C8</f>
        <v>1666</v>
      </c>
      <c r="E16" s="96">
        <f>+D16*1000/14/3600</f>
        <v>33.055555555555557</v>
      </c>
      <c r="F16" s="41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4645489</v>
      </c>
      <c r="D21" s="40">
        <f>+C21-C16</f>
        <v>583</v>
      </c>
      <c r="E21" s="96">
        <f>+D21*1000/5/3600</f>
        <v>32.388888888888886</v>
      </c>
      <c r="F21" s="41"/>
      <c r="G21" s="139" t="s">
        <v>14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4646071</v>
      </c>
      <c r="D26" s="40">
        <f>+C26-C21</f>
        <v>582</v>
      </c>
      <c r="E26" s="96">
        <f>+D26*1000/5/3600</f>
        <v>32.333333333333336</v>
      </c>
      <c r="F26" s="41"/>
      <c r="G26" s="139" t="s">
        <v>14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4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24'!C26</f>
        <v>4646071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4647727</v>
      </c>
      <c r="D16" s="40">
        <f>+C16-C8</f>
        <v>1656</v>
      </c>
      <c r="E16" s="96">
        <f>+D16*1000/14/3600</f>
        <v>32.857142857142861</v>
      </c>
      <c r="F16" s="41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4648304</v>
      </c>
      <c r="D21" s="40">
        <f>+C21-C16</f>
        <v>577</v>
      </c>
      <c r="E21" s="96">
        <f>+D21*1000/5/3600</f>
        <v>32.055555555555557</v>
      </c>
      <c r="F21" s="41"/>
      <c r="G21" s="139" t="s">
        <v>14</v>
      </c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4648890</v>
      </c>
      <c r="D26" s="40">
        <f>+C26-C21</f>
        <v>586</v>
      </c>
      <c r="E26" s="96">
        <f>+D26*1000/5/3600</f>
        <v>32.555555555555557</v>
      </c>
      <c r="F26" s="41"/>
      <c r="G26" s="139" t="s">
        <v>14</v>
      </c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5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54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'Día 25'!C26</f>
        <v>4648890</v>
      </c>
      <c r="D8" s="28" t="s">
        <v>14</v>
      </c>
      <c r="E8" s="28"/>
      <c r="F8" s="8"/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4650534</v>
      </c>
      <c r="D16" s="40">
        <f>+C16-C8</f>
        <v>1644</v>
      </c>
      <c r="E16" s="96">
        <f>+D16*1000/14/3600</f>
        <v>32.61904761904762</v>
      </c>
      <c r="F16" s="45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4651120</v>
      </c>
      <c r="D21" s="40">
        <f>+C21-C16</f>
        <v>586</v>
      </c>
      <c r="E21" s="96">
        <f>+D21*1000/5/3600</f>
        <v>32.555555555555557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4651686</v>
      </c>
      <c r="D26" s="40">
        <f>+C26-C21</f>
        <v>566</v>
      </c>
      <c r="E26" s="96">
        <f>+D26*1000/5/3600</f>
        <v>31.444444444444443</v>
      </c>
      <c r="F26" s="45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8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55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102">
        <f>+'Día 26'!C26</f>
        <v>4651686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4653328</v>
      </c>
      <c r="D16" s="40">
        <f>+C16-C8</f>
        <v>1642</v>
      </c>
      <c r="E16" s="96">
        <f>+D16*1000/14/3600</f>
        <v>32.579365079365083</v>
      </c>
      <c r="F16" s="45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8">
        <f t="shared" si="1"/>
        <v>0</v>
      </c>
      <c r="F17" s="100"/>
      <c r="G17" s="145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8">
        <f t="shared" si="1"/>
        <v>0</v>
      </c>
      <c r="F18" s="100"/>
      <c r="G18" s="145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8">
        <f t="shared" si="1"/>
        <v>0</v>
      </c>
      <c r="F19" s="100"/>
      <c r="G19" s="145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9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4653898</v>
      </c>
      <c r="D21" s="40">
        <f>+C21-C16</f>
        <v>570</v>
      </c>
      <c r="E21" s="96">
        <f>+D21*1000/5/3600</f>
        <v>31.666666666666668</v>
      </c>
      <c r="F21" s="45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4654487</v>
      </c>
      <c r="D26" s="40">
        <f>+C26-C21</f>
        <v>589</v>
      </c>
      <c r="E26" s="96">
        <f>+D26*1000/5/3600</f>
        <v>32.722222222222221</v>
      </c>
      <c r="F26" s="45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4" zoomScale="70" zoomScaleNormal="70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56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27'!C26</f>
        <v>4654487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4656129</v>
      </c>
      <c r="D16" s="40">
        <f>+C16-C8</f>
        <v>1642</v>
      </c>
      <c r="E16" s="96">
        <f>+D16*1000/14/3600</f>
        <v>32.579365079365083</v>
      </c>
      <c r="F16" s="45"/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4656727</v>
      </c>
      <c r="D21" s="40">
        <f>+C21-C16</f>
        <v>598</v>
      </c>
      <c r="E21" s="96">
        <f>+D21*1000/5/3600</f>
        <v>33.222222222222221</v>
      </c>
      <c r="F21" s="45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4657299</v>
      </c>
      <c r="D26" s="40">
        <f>+C26-C21</f>
        <v>572</v>
      </c>
      <c r="E26" s="96">
        <f>+D26*1000/5/3600</f>
        <v>31.777777777777779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5" zoomScale="70" zoomScaleNormal="70" zoomScalePageLayoutView="70" workbookViewId="0">
      <selection activeCell="D20" sqref="D20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30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1'!C26</f>
        <v>4579793</v>
      </c>
      <c r="D8" s="28" t="s">
        <v>14</v>
      </c>
      <c r="E8" s="28"/>
      <c r="F8" s="8"/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 t="s">
        <v>14</v>
      </c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14</v>
      </c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4581460</v>
      </c>
      <c r="D16" s="40">
        <f>+C16-C8</f>
        <v>1667</v>
      </c>
      <c r="E16" s="96">
        <f>+D16*1000/14/3600</f>
        <v>33.075396825396822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9"/>
      <c r="G20" s="141"/>
      <c r="H20" s="14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4582056</v>
      </c>
      <c r="D21" s="40">
        <f>+C21-C16</f>
        <v>596</v>
      </c>
      <c r="E21" s="97">
        <f>+D21*1000/5/3600</f>
        <v>33.111111111111114</v>
      </c>
      <c r="F21" s="41"/>
      <c r="G21" s="143"/>
      <c r="H21" s="144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90"/>
      <c r="G22" s="120"/>
      <c r="H22" s="121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4582652</v>
      </c>
      <c r="D26" s="40">
        <f>+C26-C21</f>
        <v>596</v>
      </c>
      <c r="E26" s="96">
        <f>+D26*1000/5/3600</f>
        <v>33.111111111111114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70" zoomScaleNormal="70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57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28'!C26</f>
        <v>4657299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4658964</v>
      </c>
      <c r="D16" s="40">
        <f>+C16-C8</f>
        <v>1665</v>
      </c>
      <c r="E16" s="101">
        <f>+D16*1000/14/3600</f>
        <v>33.035714285714285</v>
      </c>
      <c r="F16" s="45" t="s">
        <v>14</v>
      </c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4659558</v>
      </c>
      <c r="D21" s="40">
        <f>+C21-C16</f>
        <v>594</v>
      </c>
      <c r="E21" s="101">
        <f>+D21*1000/5/3600</f>
        <v>33</v>
      </c>
      <c r="F21" s="45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4660142</v>
      </c>
      <c r="D26" s="40">
        <f>+C26-C21</f>
        <v>584</v>
      </c>
      <c r="E26" s="101">
        <f>+D26*1000/5/3600</f>
        <v>32.444444444444443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70" zoomScaleNormal="70" zoomScalePageLayoutView="70" workbookViewId="0">
      <selection activeCell="F16" sqref="F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58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29'!C26</f>
        <v>4660142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/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4661848</v>
      </c>
      <c r="D16" s="40">
        <f>+C16-C8</f>
        <v>1706</v>
      </c>
      <c r="E16" s="96">
        <f>+D16*1000/14/3600</f>
        <v>33.849206349206348</v>
      </c>
      <c r="F16" s="45" t="s">
        <v>14</v>
      </c>
      <c r="G16" s="139" t="s">
        <v>14</v>
      </c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4662455</v>
      </c>
      <c r="D21" s="40">
        <f>+C21-C16</f>
        <v>607</v>
      </c>
      <c r="E21" s="96">
        <f>+D21*1000/5/3600</f>
        <v>33.722222222222221</v>
      </c>
      <c r="F21" s="45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4663051</v>
      </c>
      <c r="D26" s="40">
        <f>+C26-C21</f>
        <v>596</v>
      </c>
      <c r="E26" s="96">
        <f>+D26*1000/5/3600</f>
        <v>33.111111111111114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31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2'!C26</f>
        <v>4582652</v>
      </c>
      <c r="D8" s="28" t="s">
        <v>14</v>
      </c>
      <c r="E8" s="28"/>
      <c r="F8" s="8"/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4584348</v>
      </c>
      <c r="D16" s="40">
        <f>+C16-C8</f>
        <v>1696</v>
      </c>
      <c r="E16" s="96">
        <f>+D16*1000/14/3600</f>
        <v>33.650793650793652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4584939</v>
      </c>
      <c r="D21" s="40">
        <f>+C21-C16</f>
        <v>591</v>
      </c>
      <c r="E21" s="96">
        <f>+D21*1000/5/3600</f>
        <v>32.833333333333336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4585515</v>
      </c>
      <c r="D26" s="40">
        <f>+C26-C21</f>
        <v>576</v>
      </c>
      <c r="E26" s="96">
        <f>+D26*1000/5/3600</f>
        <v>32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3'!C26</f>
        <v>4585515</v>
      </c>
      <c r="D8" s="28" t="s">
        <v>14</v>
      </c>
      <c r="E8" s="28"/>
      <c r="F8" s="8"/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4587236</v>
      </c>
      <c r="D16" s="40">
        <f>+C16-C8</f>
        <v>1721</v>
      </c>
      <c r="E16" s="96">
        <f>+D16*1000/14/3600</f>
        <v>34.146825396825399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14</v>
      </c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4587845</v>
      </c>
      <c r="D21" s="40">
        <f>+C21-C16</f>
        <v>609</v>
      </c>
      <c r="E21" s="96">
        <f>+D21*1000/5/3600</f>
        <v>33.833333333333336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4588451</v>
      </c>
      <c r="D26" s="40">
        <f>+C26-C21</f>
        <v>606</v>
      </c>
      <c r="E26" s="96">
        <f>+D26*1000/5/3600</f>
        <v>33.666666666666664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4'!C26</f>
        <v>4588451</v>
      </c>
      <c r="D8" s="28" t="s">
        <v>14</v>
      </c>
      <c r="E8" s="28"/>
      <c r="F8" s="8"/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4590146</v>
      </c>
      <c r="D16" s="40">
        <f>+C16-C8</f>
        <v>1695</v>
      </c>
      <c r="E16" s="96">
        <f>+D16*1000/14/3600</f>
        <v>33.63095238095238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4590748</v>
      </c>
      <c r="D21" s="40">
        <f>+C21-C16</f>
        <v>602</v>
      </c>
      <c r="E21" s="96">
        <f>+D21*1000/5/3600</f>
        <v>33.444444444444443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4591345</v>
      </c>
      <c r="D26" s="40">
        <f>+C26-C21</f>
        <v>597</v>
      </c>
      <c r="E26" s="96">
        <f>+D26*1000/5/3600</f>
        <v>33.166666666666664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5'!C26</f>
        <v>4591345</v>
      </c>
      <c r="D8" s="28" t="s">
        <v>14</v>
      </c>
      <c r="E8" s="28"/>
      <c r="F8" s="8"/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4592985</v>
      </c>
      <c r="D16" s="40">
        <f>+C16-C8</f>
        <v>1640</v>
      </c>
      <c r="E16" s="96">
        <f>+D16*1000/14/3600</f>
        <v>32.539682539682538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1"/>
      <c r="H20" s="9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4593573</v>
      </c>
      <c r="D21" s="40">
        <f>+C21-C16</f>
        <v>588</v>
      </c>
      <c r="E21" s="96">
        <f>+D21*1000/5/3600</f>
        <v>32.666666666666664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4594171</v>
      </c>
      <c r="D26" s="40">
        <f>+C26-C21</f>
        <v>598</v>
      </c>
      <c r="E26" s="96">
        <f>+D26*1000/5/3600</f>
        <v>33.222222222222221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6'!C26</f>
        <v>4594171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4595830</v>
      </c>
      <c r="D16" s="40">
        <f>+C16-C8</f>
        <v>1659</v>
      </c>
      <c r="E16" s="96">
        <f>+D16*1000/14/3600</f>
        <v>32.916666666666664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4596427</v>
      </c>
      <c r="D21" s="40">
        <f>+C21-C16</f>
        <v>597</v>
      </c>
      <c r="E21" s="96">
        <f>+D21*1000/5/3600</f>
        <v>33.166666666666664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4597014</v>
      </c>
      <c r="D26" s="40">
        <f>+C26-C21</f>
        <v>587</v>
      </c>
      <c r="E26" s="96">
        <f>+D26*1000/5/3600</f>
        <v>32.611111111111114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2"/>
      <c r="C2" s="123"/>
      <c r="D2" s="130" t="s">
        <v>21</v>
      </c>
      <c r="E2" s="131"/>
      <c r="F2" s="131"/>
      <c r="G2" s="131"/>
      <c r="H2" s="132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24"/>
      <c r="C3" s="125"/>
      <c r="D3" s="133"/>
      <c r="E3" s="134"/>
      <c r="F3" s="134"/>
      <c r="G3" s="134"/>
      <c r="H3" s="135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6" t="s">
        <v>22</v>
      </c>
      <c r="E5" s="137"/>
      <c r="F5" s="137"/>
      <c r="G5" s="137"/>
      <c r="H5" s="138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23</v>
      </c>
      <c r="D7" s="23" t="s">
        <v>24</v>
      </c>
      <c r="E7" s="24" t="s">
        <v>13</v>
      </c>
      <c r="F7" s="25" t="s">
        <v>25</v>
      </c>
      <c r="G7" s="118" t="s">
        <v>26</v>
      </c>
      <c r="H7" s="119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27</v>
      </c>
      <c r="C8" s="85">
        <f>+'Día 7'!C26</f>
        <v>4597014</v>
      </c>
      <c r="D8" s="28" t="s">
        <v>14</v>
      </c>
      <c r="E8" s="28"/>
      <c r="F8" s="8" t="s">
        <v>14</v>
      </c>
      <c r="G8" s="120"/>
      <c r="H8" s="121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26"/>
      <c r="H9" s="127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6"/>
      <c r="H10" s="127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6"/>
      <c r="H11" s="127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6"/>
      <c r="H12" s="127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26"/>
      <c r="H13" s="127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26"/>
      <c r="H14" s="127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6"/>
      <c r="H15" s="127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4598695</v>
      </c>
      <c r="D16" s="40">
        <f>+C16-C8</f>
        <v>1681</v>
      </c>
      <c r="E16" s="96">
        <f>+D16*1000/14/3600</f>
        <v>33.353174603174601</v>
      </c>
      <c r="F16" s="41"/>
      <c r="G16" s="139"/>
      <c r="H16" s="140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6"/>
      <c r="H17" s="127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6"/>
      <c r="H18" s="127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6"/>
      <c r="H19" s="127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6"/>
      <c r="H20" s="127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4599307</v>
      </c>
      <c r="D21" s="40">
        <f>+C21-C16</f>
        <v>612</v>
      </c>
      <c r="E21" s="96">
        <f>+D21*1000/5/3600</f>
        <v>34</v>
      </c>
      <c r="F21" s="41"/>
      <c r="G21" s="139"/>
      <c r="H21" s="14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6"/>
      <c r="H23" s="127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6"/>
      <c r="H24" s="127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6"/>
      <c r="H25" s="127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4599894</v>
      </c>
      <c r="D26" s="40">
        <f>+C26-C21</f>
        <v>587</v>
      </c>
      <c r="E26" s="96">
        <f>+D26*1000/5/3600</f>
        <v>32.611111111111114</v>
      </c>
      <c r="F26" s="41"/>
      <c r="G26" s="139"/>
      <c r="H26" s="140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6"/>
      <c r="H27" s="127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6"/>
      <c r="H28" s="127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6"/>
      <c r="H29" s="127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6"/>
      <c r="H30" s="127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6"/>
      <c r="H31" s="127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8"/>
      <c r="H32" s="129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28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2025-07-25T13:41:55Z</dcterms:modified>
  <cp:category/>
  <cp:contentStatus/>
</cp:coreProperties>
</file>