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2 Jul 25\"/>
    </mc:Choice>
  </mc:AlternateContent>
  <bookViews>
    <workbookView xWindow="-110" yWindow="-110" windowWidth="19420" windowHeight="10420" tabRatio="752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40" l="1"/>
  <c r="L30" i="40"/>
  <c r="L24" i="40"/>
  <c r="L18" i="40"/>
  <c r="L19" i="40"/>
  <c r="L12" i="40"/>
  <c r="L13" i="40"/>
  <c r="Q46" i="40"/>
  <c r="Q44" i="40"/>
  <c r="P44" i="40"/>
  <c r="Q43" i="40"/>
  <c r="P43" i="40"/>
  <c r="P12" i="40"/>
  <c r="Q12" i="40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P41" i="40"/>
  <c r="Q41" i="40"/>
  <c r="Q11" i="40"/>
  <c r="P11" i="40"/>
  <c r="H42" i="40"/>
  <c r="G42" i="40"/>
  <c r="G44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 s="1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G41" i="40"/>
  <c r="H41" i="40"/>
  <c r="H11" i="40"/>
  <c r="G11" i="40"/>
  <c r="C8" i="20" l="1"/>
  <c r="F41" i="40" l="1"/>
  <c r="D26" i="19" l="1"/>
  <c r="E26" i="19" s="1"/>
  <c r="C8" i="45" l="1"/>
  <c r="D16" i="45" s="1"/>
  <c r="E16" i="45" s="1"/>
  <c r="D26" i="45"/>
  <c r="C8" i="42"/>
  <c r="D21" i="45"/>
  <c r="E21" i="45" s="1"/>
  <c r="F40" i="40" l="1"/>
  <c r="D32" i="45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F37" i="40" l="1"/>
  <c r="F38" i="40"/>
  <c r="F39" i="40"/>
  <c r="C8" i="41" l="1"/>
  <c r="C8" i="34"/>
  <c r="C8" i="33"/>
  <c r="D16" i="33" s="1"/>
  <c r="L37" i="40" l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 s="1"/>
  <c r="D28" i="42"/>
  <c r="E28" i="42" s="1"/>
  <c r="D26" i="42"/>
  <c r="E26" i="42" s="1"/>
  <c r="D25" i="42"/>
  <c r="E25" i="42"/>
  <c r="D24" i="42"/>
  <c r="E24" i="42" s="1"/>
  <c r="D23" i="42"/>
  <c r="E23" i="42" s="1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 s="1"/>
  <c r="D12" i="42"/>
  <c r="E12" i="42"/>
  <c r="D11" i="42"/>
  <c r="E11" i="42"/>
  <c r="D10" i="42"/>
  <c r="E10" i="42"/>
  <c r="D32" i="41"/>
  <c r="E32" i="41" s="1"/>
  <c r="D31" i="41"/>
  <c r="E31" i="41"/>
  <c r="D30" i="41"/>
  <c r="E30" i="41"/>
  <c r="D29" i="41"/>
  <c r="E29" i="41"/>
  <c r="D28" i="41"/>
  <c r="E28" i="41" s="1"/>
  <c r="D26" i="41"/>
  <c r="E26" i="41" s="1"/>
  <c r="D25" i="41"/>
  <c r="E25" i="41" s="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 s="1"/>
  <c r="D14" i="41"/>
  <c r="E14" i="41"/>
  <c r="D13" i="41"/>
  <c r="E13" i="41"/>
  <c r="D12" i="41"/>
  <c r="E12" i="41"/>
  <c r="D11" i="41"/>
  <c r="E11" i="41" s="1"/>
  <c r="D10" i="41"/>
  <c r="E10" i="41"/>
  <c r="E16" i="33"/>
  <c r="C8" i="32"/>
  <c r="D16" i="32" s="1"/>
  <c r="E16" i="32" s="1"/>
  <c r="D26" i="16"/>
  <c r="E26" i="16" s="1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D16" i="20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 s="1"/>
  <c r="D31" i="34"/>
  <c r="E31" i="34"/>
  <c r="D30" i="34"/>
  <c r="E30" i="34"/>
  <c r="D29" i="34"/>
  <c r="E29" i="34" s="1"/>
  <c r="D28" i="34"/>
  <c r="E28" i="34" s="1"/>
  <c r="D25" i="34"/>
  <c r="E25" i="34"/>
  <c r="D24" i="34"/>
  <c r="E24" i="34"/>
  <c r="D23" i="34"/>
  <c r="E23" i="34" s="1"/>
  <c r="D21" i="34"/>
  <c r="E21" i="34" s="1"/>
  <c r="D20" i="34"/>
  <c r="E20" i="34"/>
  <c r="D19" i="34"/>
  <c r="E19" i="34"/>
  <c r="D18" i="34"/>
  <c r="E18" i="34" s="1"/>
  <c r="D15" i="34"/>
  <c r="E15" i="34"/>
  <c r="D14" i="34"/>
  <c r="E14" i="34"/>
  <c r="D13" i="34"/>
  <c r="E13" i="34"/>
  <c r="D12" i="34"/>
  <c r="E12" i="34" s="1"/>
  <c r="D11" i="34"/>
  <c r="E11" i="34"/>
  <c r="D10" i="34"/>
  <c r="E10" i="34"/>
  <c r="D32" i="33"/>
  <c r="E32" i="33"/>
  <c r="D31" i="33"/>
  <c r="E31" i="33" s="1"/>
  <c r="D30" i="33"/>
  <c r="E30" i="33"/>
  <c r="D29" i="33"/>
  <c r="E29" i="33"/>
  <c r="D28" i="33"/>
  <c r="E28" i="33"/>
  <c r="D25" i="33"/>
  <c r="E25" i="33" s="1"/>
  <c r="D24" i="33"/>
  <c r="E24" i="33"/>
  <c r="D23" i="33"/>
  <c r="E23" i="33" s="1"/>
  <c r="D21" i="33"/>
  <c r="E21" i="33" s="1"/>
  <c r="D20" i="33"/>
  <c r="E20" i="33"/>
  <c r="D19" i="33"/>
  <c r="E19" i="33" s="1"/>
  <c r="D18" i="33"/>
  <c r="E18" i="33"/>
  <c r="D15" i="33"/>
  <c r="E15" i="33" s="1"/>
  <c r="D14" i="33"/>
  <c r="E14" i="33"/>
  <c r="D13" i="33"/>
  <c r="E13" i="33" s="1"/>
  <c r="D12" i="33"/>
  <c r="E12" i="33"/>
  <c r="D11" i="33"/>
  <c r="E11" i="33" s="1"/>
  <c r="D10" i="33"/>
  <c r="E10" i="33"/>
  <c r="D32" i="32"/>
  <c r="E32" i="32" s="1"/>
  <c r="D31" i="32"/>
  <c r="E31" i="32"/>
  <c r="D30" i="32"/>
  <c r="E30" i="32" s="1"/>
  <c r="D29" i="32"/>
  <c r="E29" i="32"/>
  <c r="D28" i="32"/>
  <c r="E28" i="32" s="1"/>
  <c r="D25" i="32"/>
  <c r="E25" i="32"/>
  <c r="D24" i="32"/>
  <c r="E24" i="32" s="1"/>
  <c r="D23" i="32"/>
  <c r="E23" i="32"/>
  <c r="D21" i="32"/>
  <c r="E21" i="32" s="1"/>
  <c r="D20" i="32"/>
  <c r="E20" i="32"/>
  <c r="D19" i="32"/>
  <c r="E19" i="32" s="1"/>
  <c r="D18" i="32"/>
  <c r="E18" i="32"/>
  <c r="D15" i="32"/>
  <c r="E15" i="32"/>
  <c r="D14" i="32"/>
  <c r="E14" i="32"/>
  <c r="D13" i="32"/>
  <c r="E13" i="32" s="1"/>
  <c r="D12" i="32"/>
  <c r="E12" i="32"/>
  <c r="D11" i="32"/>
  <c r="E11" i="32"/>
  <c r="D10" i="32"/>
  <c r="E10" i="32"/>
  <c r="D32" i="31"/>
  <c r="E32" i="31" s="1"/>
  <c r="D31" i="31"/>
  <c r="E31" i="31"/>
  <c r="D30" i="31"/>
  <c r="E30" i="31"/>
  <c r="D29" i="31"/>
  <c r="E29" i="31"/>
  <c r="D28" i="31"/>
  <c r="E28" i="31" s="1"/>
  <c r="D25" i="31"/>
  <c r="E25" i="31"/>
  <c r="D24" i="31"/>
  <c r="E24" i="31"/>
  <c r="D23" i="31"/>
  <c r="E23" i="31"/>
  <c r="D21" i="31"/>
  <c r="E21" i="31" s="1"/>
  <c r="D20" i="31"/>
  <c r="E20" i="31" s="1"/>
  <c r="D19" i="31"/>
  <c r="E19" i="31"/>
  <c r="D18" i="31"/>
  <c r="E18" i="31" s="1"/>
  <c r="D15" i="31"/>
  <c r="E15" i="31"/>
  <c r="D14" i="31"/>
  <c r="E14" i="31" s="1"/>
  <c r="D13" i="31"/>
  <c r="E13" i="31"/>
  <c r="D12" i="31"/>
  <c r="E12" i="31" s="1"/>
  <c r="D11" i="31"/>
  <c r="E11" i="31"/>
  <c r="D10" i="31"/>
  <c r="E10" i="31" s="1"/>
  <c r="D32" i="30"/>
  <c r="E32" i="30"/>
  <c r="D31" i="30"/>
  <c r="E31" i="30" s="1"/>
  <c r="D30" i="30"/>
  <c r="E30" i="30"/>
  <c r="D29" i="30"/>
  <c r="E29" i="30" s="1"/>
  <c r="D28" i="30"/>
  <c r="E27" i="30"/>
  <c r="D25" i="30"/>
  <c r="E25" i="30" s="1"/>
  <c r="D24" i="30"/>
  <c r="E24" i="30"/>
  <c r="D23" i="30"/>
  <c r="E23" i="30" s="1"/>
  <c r="D21" i="30"/>
  <c r="E21" i="30" s="1"/>
  <c r="D20" i="30"/>
  <c r="E20" i="30"/>
  <c r="D19" i="30"/>
  <c r="E19" i="30"/>
  <c r="D18" i="30"/>
  <c r="E18" i="30" s="1"/>
  <c r="D15" i="30"/>
  <c r="E15" i="30"/>
  <c r="D14" i="30"/>
  <c r="E14" i="30"/>
  <c r="D13" i="30"/>
  <c r="E13" i="30"/>
  <c r="D12" i="30"/>
  <c r="E12" i="30" s="1"/>
  <c r="D11" i="30"/>
  <c r="E11" i="30"/>
  <c r="D10" i="30"/>
  <c r="E10" i="30"/>
  <c r="D32" i="29"/>
  <c r="E32" i="29"/>
  <c r="D31" i="29"/>
  <c r="E31" i="29" s="1"/>
  <c r="D30" i="29"/>
  <c r="E30" i="29"/>
  <c r="D29" i="29"/>
  <c r="E29" i="29"/>
  <c r="D28" i="29"/>
  <c r="E28" i="29" s="1"/>
  <c r="D25" i="29"/>
  <c r="E25" i="29" s="1"/>
  <c r="D24" i="29"/>
  <c r="E24" i="29"/>
  <c r="D23" i="29"/>
  <c r="E23" i="29"/>
  <c r="D21" i="29"/>
  <c r="E21" i="29" s="1"/>
  <c r="D20" i="29"/>
  <c r="E20" i="29"/>
  <c r="D19" i="29"/>
  <c r="E19" i="29" s="1"/>
  <c r="D18" i="29"/>
  <c r="E18" i="29"/>
  <c r="D15" i="29"/>
  <c r="E15" i="29" s="1"/>
  <c r="D14" i="29"/>
  <c r="E14" i="29"/>
  <c r="D13" i="29"/>
  <c r="E13" i="29" s="1"/>
  <c r="D12" i="29"/>
  <c r="E12" i="29"/>
  <c r="D11" i="29"/>
  <c r="E11" i="29" s="1"/>
  <c r="D10" i="29"/>
  <c r="E10" i="29"/>
  <c r="D32" i="28"/>
  <c r="E32" i="28" s="1"/>
  <c r="D31" i="28"/>
  <c r="E31" i="28"/>
  <c r="D30" i="28"/>
  <c r="E30" i="28"/>
  <c r="D29" i="28"/>
  <c r="E29" i="28"/>
  <c r="D28" i="28"/>
  <c r="E28" i="28" s="1"/>
  <c r="D25" i="28"/>
  <c r="E25" i="28"/>
  <c r="D24" i="28"/>
  <c r="E24" i="28"/>
  <c r="D23" i="28"/>
  <c r="E23" i="28" s="1"/>
  <c r="D21" i="28"/>
  <c r="E21" i="28" s="1"/>
  <c r="D20" i="28"/>
  <c r="E20" i="28" s="1"/>
  <c r="D19" i="28"/>
  <c r="E19" i="28"/>
  <c r="D18" i="28"/>
  <c r="E18" i="28"/>
  <c r="D15" i="28"/>
  <c r="E15" i="28"/>
  <c r="D14" i="28"/>
  <c r="E14" i="28" s="1"/>
  <c r="D13" i="28"/>
  <c r="E13" i="28"/>
  <c r="D12" i="28"/>
  <c r="E12" i="28"/>
  <c r="D11" i="28"/>
  <c r="E11" i="28"/>
  <c r="D10" i="28"/>
  <c r="E10" i="28" s="1"/>
  <c r="D32" i="27"/>
  <c r="E32" i="27"/>
  <c r="D31" i="27"/>
  <c r="E31" i="27"/>
  <c r="D30" i="27"/>
  <c r="E30" i="27"/>
  <c r="D29" i="27"/>
  <c r="E29" i="27" s="1"/>
  <c r="D28" i="27"/>
  <c r="E28" i="27"/>
  <c r="D25" i="27"/>
  <c r="E25" i="27"/>
  <c r="D24" i="27"/>
  <c r="E24" i="27"/>
  <c r="D23" i="27"/>
  <c r="E23" i="27" s="1"/>
  <c r="D21" i="27"/>
  <c r="E21" i="27" s="1"/>
  <c r="D20" i="27"/>
  <c r="E20" i="27"/>
  <c r="D19" i="27"/>
  <c r="E19" i="27" s="1"/>
  <c r="D18" i="27"/>
  <c r="E18" i="27" s="1"/>
  <c r="D15" i="27"/>
  <c r="E15" i="27" s="1"/>
  <c r="D14" i="27"/>
  <c r="E14" i="27"/>
  <c r="D13" i="27"/>
  <c r="E13" i="27"/>
  <c r="D12" i="27"/>
  <c r="E12" i="27"/>
  <c r="D11" i="27"/>
  <c r="E11" i="27" s="1"/>
  <c r="D10" i="27"/>
  <c r="E10" i="27"/>
  <c r="D32" i="26"/>
  <c r="E32" i="26"/>
  <c r="D31" i="26"/>
  <c r="E31" i="26"/>
  <c r="D30" i="26"/>
  <c r="E30" i="26" s="1"/>
  <c r="D29" i="26"/>
  <c r="E29" i="26"/>
  <c r="D28" i="26"/>
  <c r="E28" i="26"/>
  <c r="D25" i="26"/>
  <c r="E25" i="26"/>
  <c r="D24" i="26"/>
  <c r="E24" i="26" s="1"/>
  <c r="D23" i="26"/>
  <c r="E23" i="26"/>
  <c r="D21" i="26"/>
  <c r="E21" i="26" s="1"/>
  <c r="D20" i="26"/>
  <c r="E20" i="26" s="1"/>
  <c r="D19" i="26"/>
  <c r="E19" i="26"/>
  <c r="D18" i="26"/>
  <c r="E18" i="26"/>
  <c r="D15" i="26"/>
  <c r="E15" i="26"/>
  <c r="D14" i="26"/>
  <c r="E14" i="26" s="1"/>
  <c r="D13" i="26"/>
  <c r="E13" i="26"/>
  <c r="D12" i="26"/>
  <c r="E12" i="26" s="1"/>
  <c r="D11" i="26"/>
  <c r="E11" i="26"/>
  <c r="D10" i="26"/>
  <c r="E10" i="26"/>
  <c r="D32" i="25"/>
  <c r="E32" i="25"/>
  <c r="D31" i="25"/>
  <c r="E31" i="25" s="1"/>
  <c r="D30" i="25"/>
  <c r="E30" i="25"/>
  <c r="D29" i="25"/>
  <c r="E29" i="25"/>
  <c r="D28" i="25"/>
  <c r="E28" i="25"/>
  <c r="D25" i="25"/>
  <c r="E25" i="25" s="1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 s="1"/>
  <c r="D14" i="25"/>
  <c r="E14" i="25"/>
  <c r="D13" i="25"/>
  <c r="E13" i="25"/>
  <c r="D12" i="25"/>
  <c r="E12" i="25"/>
  <c r="D11" i="25"/>
  <c r="E11" i="25" s="1"/>
  <c r="D10" i="25"/>
  <c r="E10" i="25"/>
  <c r="D32" i="24"/>
  <c r="E32" i="24" s="1"/>
  <c r="D31" i="24"/>
  <c r="E31" i="24"/>
  <c r="D30" i="24"/>
  <c r="E30" i="24" s="1"/>
  <c r="D29" i="24"/>
  <c r="E29" i="24"/>
  <c r="D28" i="24"/>
  <c r="E28" i="24" s="1"/>
  <c r="D25" i="24"/>
  <c r="E25" i="24"/>
  <c r="D24" i="24"/>
  <c r="E24" i="24" s="1"/>
  <c r="D23" i="24"/>
  <c r="E23" i="24"/>
  <c r="D21" i="24"/>
  <c r="E21" i="24" s="1"/>
  <c r="D20" i="24"/>
  <c r="E20" i="24"/>
  <c r="D19" i="24"/>
  <c r="E19" i="24"/>
  <c r="D18" i="24"/>
  <c r="E18" i="24"/>
  <c r="D15" i="24"/>
  <c r="E15" i="24" s="1"/>
  <c r="D14" i="24"/>
  <c r="E14" i="24"/>
  <c r="D13" i="24"/>
  <c r="E13" i="24"/>
  <c r="D12" i="24"/>
  <c r="E12" i="24"/>
  <c r="D11" i="24"/>
  <c r="E11" i="24" s="1"/>
  <c r="D10" i="24"/>
  <c r="E10" i="24"/>
  <c r="D32" i="23"/>
  <c r="E32" i="23"/>
  <c r="D31" i="23"/>
  <c r="E31" i="23"/>
  <c r="D30" i="23"/>
  <c r="E30" i="23" s="1"/>
  <c r="D29" i="23"/>
  <c r="E29" i="23"/>
  <c r="D28" i="23"/>
  <c r="E28" i="23"/>
  <c r="D25" i="23"/>
  <c r="E25" i="23"/>
  <c r="D24" i="23"/>
  <c r="E24" i="23" s="1"/>
  <c r="D23" i="23"/>
  <c r="E23" i="23"/>
  <c r="D21" i="23"/>
  <c r="E21" i="23" s="1"/>
  <c r="D20" i="23"/>
  <c r="E20" i="23" s="1"/>
  <c r="D19" i="23"/>
  <c r="E19" i="23"/>
  <c r="D18" i="23"/>
  <c r="E18" i="23"/>
  <c r="D15" i="23"/>
  <c r="E15" i="23"/>
  <c r="D14" i="23"/>
  <c r="E14" i="23" s="1"/>
  <c r="D13" i="23"/>
  <c r="E13" i="23"/>
  <c r="D12" i="23"/>
  <c r="E12" i="23" s="1"/>
  <c r="D11" i="23"/>
  <c r="E11" i="23"/>
  <c r="D10" i="23"/>
  <c r="E10" i="23" s="1"/>
  <c r="D32" i="22"/>
  <c r="E32" i="22"/>
  <c r="D31" i="22"/>
  <c r="E31" i="22" s="1"/>
  <c r="D30" i="22"/>
  <c r="E30" i="22"/>
  <c r="D29" i="22"/>
  <c r="E29" i="22" s="1"/>
  <c r="D28" i="22"/>
  <c r="E28" i="22"/>
  <c r="D25" i="22"/>
  <c r="E25" i="22" s="1"/>
  <c r="D24" i="22"/>
  <c r="E24" i="22"/>
  <c r="D23" i="22"/>
  <c r="E23" i="22" s="1"/>
  <c r="D21" i="22"/>
  <c r="E21" i="22" s="1"/>
  <c r="D20" i="22"/>
  <c r="E20" i="22" s="1"/>
  <c r="D19" i="22"/>
  <c r="E19" i="22"/>
  <c r="D18" i="22"/>
  <c r="E18" i="22"/>
  <c r="D15" i="22"/>
  <c r="E15" i="22"/>
  <c r="D14" i="22"/>
  <c r="E14" i="22" s="1"/>
  <c r="D13" i="22"/>
  <c r="E13" i="22"/>
  <c r="D12" i="22"/>
  <c r="E12" i="22"/>
  <c r="D11" i="22"/>
  <c r="E11" i="22"/>
  <c r="D10" i="22"/>
  <c r="E10" i="22" s="1"/>
  <c r="D32" i="21"/>
  <c r="E32" i="21"/>
  <c r="D31" i="21"/>
  <c r="E31" i="21"/>
  <c r="D30" i="21"/>
  <c r="E30" i="21"/>
  <c r="D29" i="21"/>
  <c r="E29" i="21" s="1"/>
  <c r="D28" i="21"/>
  <c r="E28" i="21"/>
  <c r="D25" i="21"/>
  <c r="E25" i="21"/>
  <c r="D24" i="21"/>
  <c r="E24" i="21"/>
  <c r="D23" i="21"/>
  <c r="E23" i="21" s="1"/>
  <c r="D21" i="21"/>
  <c r="E21" i="21" s="1"/>
  <c r="D20" i="21"/>
  <c r="E20" i="21"/>
  <c r="D19" i="21"/>
  <c r="E19" i="21" s="1"/>
  <c r="D18" i="21"/>
  <c r="E18" i="21"/>
  <c r="D15" i="21"/>
  <c r="E15" i="21"/>
  <c r="D14" i="21"/>
  <c r="E14" i="21"/>
  <c r="D13" i="21"/>
  <c r="E13" i="21" s="1"/>
  <c r="D12" i="21"/>
  <c r="E12" i="21"/>
  <c r="D11" i="21"/>
  <c r="E11" i="21"/>
  <c r="D10" i="21"/>
  <c r="E10" i="21"/>
  <c r="D32" i="20"/>
  <c r="E32" i="20" s="1"/>
  <c r="D31" i="20"/>
  <c r="E31" i="20"/>
  <c r="D30" i="20"/>
  <c r="E30" i="20" s="1"/>
  <c r="D29" i="20"/>
  <c r="E29" i="20"/>
  <c r="D28" i="20"/>
  <c r="E28" i="20" s="1"/>
  <c r="D25" i="20"/>
  <c r="E25" i="20"/>
  <c r="D24" i="20"/>
  <c r="E24" i="20" s="1"/>
  <c r="D23" i="20"/>
  <c r="E23" i="20"/>
  <c r="D21" i="20"/>
  <c r="E21" i="20" s="1"/>
  <c r="D20" i="20"/>
  <c r="E20" i="20" s="1"/>
  <c r="D19" i="20"/>
  <c r="E19" i="20" s="1"/>
  <c r="D18" i="20"/>
  <c r="E18" i="20"/>
  <c r="D15" i="20"/>
  <c r="E15" i="20"/>
  <c r="D14" i="20"/>
  <c r="E14" i="20" s="1"/>
  <c r="D13" i="20"/>
  <c r="E13" i="20" s="1"/>
  <c r="D12" i="20"/>
  <c r="E12" i="20"/>
  <c r="D11" i="20"/>
  <c r="E11" i="20"/>
  <c r="D10" i="20"/>
  <c r="E10" i="20" s="1"/>
  <c r="D32" i="19"/>
  <c r="E32" i="19" s="1"/>
  <c r="D31" i="19"/>
  <c r="E31" i="19"/>
  <c r="D30" i="19"/>
  <c r="E30" i="19" s="1"/>
  <c r="D29" i="19"/>
  <c r="E29" i="19" s="1"/>
  <c r="D28" i="19"/>
  <c r="E28" i="19"/>
  <c r="D25" i="19"/>
  <c r="E25" i="19" s="1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/>
  <c r="D14" i="19"/>
  <c r="E14" i="19" s="1"/>
  <c r="D13" i="19"/>
  <c r="E13" i="19"/>
  <c r="D12" i="19"/>
  <c r="E12" i="19"/>
  <c r="D11" i="19"/>
  <c r="E11" i="19" s="1"/>
  <c r="D10" i="19"/>
  <c r="E10" i="19" s="1"/>
  <c r="D32" i="18"/>
  <c r="E32" i="18"/>
  <c r="D31" i="18"/>
  <c r="E31" i="18"/>
  <c r="D30" i="18"/>
  <c r="E30" i="18" s="1"/>
  <c r="D29" i="18"/>
  <c r="E29" i="18" s="1"/>
  <c r="D28" i="18"/>
  <c r="E28" i="18"/>
  <c r="D25" i="18"/>
  <c r="E25" i="18"/>
  <c r="D24" i="18"/>
  <c r="E24" i="18" s="1"/>
  <c r="D23" i="18"/>
  <c r="E23" i="18" s="1"/>
  <c r="D21" i="18"/>
  <c r="E21" i="18" s="1"/>
  <c r="D20" i="18"/>
  <c r="E20" i="18"/>
  <c r="D19" i="18"/>
  <c r="E19" i="18" s="1"/>
  <c r="D18" i="18"/>
  <c r="E18" i="18"/>
  <c r="D15" i="18"/>
  <c r="E15" i="18"/>
  <c r="D14" i="18"/>
  <c r="E14" i="18"/>
  <c r="D13" i="18"/>
  <c r="E13" i="18" s="1"/>
  <c r="D12" i="18"/>
  <c r="E12" i="18"/>
  <c r="D11" i="18"/>
  <c r="E11" i="18"/>
  <c r="D10" i="18"/>
  <c r="E10" i="18"/>
  <c r="D32" i="17"/>
  <c r="E32" i="17" s="1"/>
  <c r="D31" i="17"/>
  <c r="E31" i="17"/>
  <c r="D30" i="17"/>
  <c r="E30" i="17" s="1"/>
  <c r="D29" i="17"/>
  <c r="E29" i="17"/>
  <c r="D28" i="17"/>
  <c r="E28" i="17" s="1"/>
  <c r="D25" i="17"/>
  <c r="E25" i="17"/>
  <c r="D24" i="17"/>
  <c r="E24" i="17" s="1"/>
  <c r="D23" i="17"/>
  <c r="E23" i="17" s="1"/>
  <c r="D21" i="17"/>
  <c r="E21" i="17" s="1"/>
  <c r="D20" i="17"/>
  <c r="E20" i="17" s="1"/>
  <c r="D19" i="17"/>
  <c r="E19" i="17"/>
  <c r="D18" i="17"/>
  <c r="E18" i="17" s="1"/>
  <c r="D15" i="17"/>
  <c r="E15" i="17"/>
  <c r="D14" i="17"/>
  <c r="E14" i="17"/>
  <c r="D13" i="17"/>
  <c r="E13" i="17"/>
  <c r="D12" i="17"/>
  <c r="E12" i="17" s="1"/>
  <c r="D11" i="17"/>
  <c r="E11" i="17"/>
  <c r="D10" i="17"/>
  <c r="E10" i="17"/>
  <c r="D32" i="16"/>
  <c r="E32" i="16" s="1"/>
  <c r="D31" i="16"/>
  <c r="E31" i="16" s="1"/>
  <c r="D30" i="16"/>
  <c r="E30" i="16"/>
  <c r="D29" i="16"/>
  <c r="E29" i="16"/>
  <c r="D28" i="16"/>
  <c r="E28" i="16" s="1"/>
  <c r="D25" i="16"/>
  <c r="E25" i="16"/>
  <c r="D24" i="16"/>
  <c r="E24" i="16" s="1"/>
  <c r="D23" i="16"/>
  <c r="E23" i="16"/>
  <c r="D21" i="16"/>
  <c r="E21" i="16" s="1"/>
  <c r="D20" i="16"/>
  <c r="E20" i="16" s="1"/>
  <c r="D19" i="16"/>
  <c r="E19" i="16" s="1"/>
  <c r="D18" i="16"/>
  <c r="E18" i="16"/>
  <c r="D15" i="16"/>
  <c r="E15" i="16"/>
  <c r="D14" i="16"/>
  <c r="E14" i="16" s="1"/>
  <c r="D13" i="16"/>
  <c r="E13" i="16" s="1"/>
  <c r="D12" i="16"/>
  <c r="E12" i="16"/>
  <c r="D11" i="16"/>
  <c r="E11" i="16"/>
  <c r="D10" i="16"/>
  <c r="E10" i="16" s="1"/>
  <c r="D32" i="15"/>
  <c r="E32" i="15" s="1"/>
  <c r="D31" i="15"/>
  <c r="E31" i="15"/>
  <c r="D30" i="15"/>
  <c r="E30" i="15"/>
  <c r="D29" i="15"/>
  <c r="E29" i="15" s="1"/>
  <c r="D28" i="15"/>
  <c r="E28" i="15" s="1"/>
  <c r="D25" i="15"/>
  <c r="E25" i="15"/>
  <c r="D24" i="15"/>
  <c r="E24" i="15"/>
  <c r="D23" i="15"/>
  <c r="E23" i="15" s="1"/>
  <c r="D21" i="15"/>
  <c r="E21" i="15" s="1"/>
  <c r="D20" i="15"/>
  <c r="E20" i="15" s="1"/>
  <c r="D19" i="15"/>
  <c r="E19" i="15"/>
  <c r="D18" i="15"/>
  <c r="E18" i="15" s="1"/>
  <c r="D15" i="15"/>
  <c r="E15" i="15"/>
  <c r="D14" i="15"/>
  <c r="E14" i="15" s="1"/>
  <c r="D13" i="15"/>
  <c r="E13" i="15"/>
  <c r="D12" i="15"/>
  <c r="E12" i="15" s="1"/>
  <c r="D11" i="15"/>
  <c r="E11" i="15"/>
  <c r="D10" i="15"/>
  <c r="E10" i="15" s="1"/>
  <c r="D32" i="14"/>
  <c r="E32" i="14"/>
  <c r="D31" i="14"/>
  <c r="E31" i="14" s="1"/>
  <c r="D30" i="14"/>
  <c r="E30" i="14"/>
  <c r="D29" i="14"/>
  <c r="E29" i="14" s="1"/>
  <c r="D28" i="14"/>
  <c r="E28" i="14"/>
  <c r="D25" i="14"/>
  <c r="E25" i="14" s="1"/>
  <c r="D24" i="14"/>
  <c r="E24" i="14"/>
  <c r="D23" i="14"/>
  <c r="E23" i="14" s="1"/>
  <c r="D21" i="14"/>
  <c r="E21" i="14" s="1"/>
  <c r="D20" i="14"/>
  <c r="E20" i="14"/>
  <c r="D19" i="14"/>
  <c r="E19" i="14"/>
  <c r="D18" i="14"/>
  <c r="E18" i="14" s="1"/>
  <c r="D15" i="14"/>
  <c r="E15" i="14"/>
  <c r="D14" i="14"/>
  <c r="E14" i="14"/>
  <c r="D13" i="14"/>
  <c r="E13" i="14"/>
  <c r="D12" i="14"/>
  <c r="E12" i="14" s="1"/>
  <c r="D11" i="14"/>
  <c r="E11" i="14"/>
  <c r="D32" i="13"/>
  <c r="E32" i="13"/>
  <c r="D31" i="13"/>
  <c r="E31" i="13" s="1"/>
  <c r="D30" i="13"/>
  <c r="E30" i="13" s="1"/>
  <c r="D29" i="13"/>
  <c r="E29" i="13"/>
  <c r="D28" i="13"/>
  <c r="E28" i="13"/>
  <c r="E27" i="13"/>
  <c r="D25" i="13"/>
  <c r="E25" i="13"/>
  <c r="D24" i="13"/>
  <c r="E24" i="13" s="1"/>
  <c r="D23" i="13"/>
  <c r="E23" i="13"/>
  <c r="D21" i="13"/>
  <c r="E21" i="13" s="1"/>
  <c r="D20" i="13"/>
  <c r="E20" i="13" s="1"/>
  <c r="D19" i="13"/>
  <c r="E19" i="13" s="1"/>
  <c r="D18" i="13"/>
  <c r="E18" i="13"/>
  <c r="D15" i="13"/>
  <c r="E15" i="13"/>
  <c r="D14" i="13"/>
  <c r="E14" i="13" s="1"/>
  <c r="D13" i="13"/>
  <c r="E13" i="13" s="1"/>
  <c r="D12" i="13"/>
  <c r="E12" i="13"/>
  <c r="D11" i="13"/>
  <c r="E11" i="13"/>
  <c r="D10" i="13"/>
  <c r="E10" i="13" s="1"/>
  <c r="D32" i="12"/>
  <c r="E32" i="12" s="1"/>
  <c r="D31" i="12"/>
  <c r="E31" i="12"/>
  <c r="D30" i="12"/>
  <c r="E30" i="12"/>
  <c r="D29" i="12"/>
  <c r="E29" i="12" s="1"/>
  <c r="D28" i="12"/>
  <c r="E28" i="12" s="1"/>
  <c r="D25" i="12"/>
  <c r="E25" i="12"/>
  <c r="D24" i="12"/>
  <c r="E24" i="12"/>
  <c r="D23" i="12"/>
  <c r="E23" i="12" s="1"/>
  <c r="D20" i="12"/>
  <c r="E20" i="12" s="1"/>
  <c r="D19" i="12"/>
  <c r="E19" i="12"/>
  <c r="D18" i="12"/>
  <c r="E18" i="12"/>
  <c r="E17" i="12"/>
  <c r="D15" i="12"/>
  <c r="E15" i="12"/>
  <c r="D14" i="12"/>
  <c r="E14" i="12" s="1"/>
  <c r="D13" i="12"/>
  <c r="E13" i="12"/>
  <c r="D12" i="12"/>
  <c r="E12" i="12" s="1"/>
  <c r="D11" i="12"/>
  <c r="E11" i="12"/>
  <c r="D10" i="12"/>
  <c r="E10" i="12" s="1"/>
  <c r="D32" i="11"/>
  <c r="E32" i="11"/>
  <c r="D31" i="11"/>
  <c r="E31" i="11" s="1"/>
  <c r="D30" i="11"/>
  <c r="E30" i="11"/>
  <c r="D29" i="11"/>
  <c r="E29" i="11" s="1"/>
  <c r="D28" i="11"/>
  <c r="E28" i="11" s="1"/>
  <c r="D25" i="11"/>
  <c r="E25" i="11" s="1"/>
  <c r="D24" i="11"/>
  <c r="E24" i="11" s="1"/>
  <c r="D23" i="11"/>
  <c r="E23" i="11"/>
  <c r="D21" i="11"/>
  <c r="E21" i="11" s="1"/>
  <c r="D20" i="11"/>
  <c r="E20" i="11" s="1"/>
  <c r="D19" i="11"/>
  <c r="E19" i="11"/>
  <c r="D18" i="11"/>
  <c r="E18" i="11" s="1"/>
  <c r="D15" i="11"/>
  <c r="E15" i="11"/>
  <c r="D14" i="11"/>
  <c r="E14" i="11" s="1"/>
  <c r="D13" i="11"/>
  <c r="E13" i="11"/>
  <c r="D12" i="11"/>
  <c r="E12" i="11" s="1"/>
  <c r="D11" i="11"/>
  <c r="E11" i="11"/>
  <c r="D10" i="11"/>
  <c r="E10" i="11" s="1"/>
  <c r="D32" i="10"/>
  <c r="E32" i="10"/>
  <c r="D31" i="10"/>
  <c r="E31" i="10" s="1"/>
  <c r="D30" i="10"/>
  <c r="E30" i="10"/>
  <c r="D29" i="10"/>
  <c r="E29" i="10" s="1"/>
  <c r="D28" i="10"/>
  <c r="E28" i="10"/>
  <c r="D25" i="10"/>
  <c r="E25" i="10"/>
  <c r="D24" i="10"/>
  <c r="E24" i="10"/>
  <c r="D23" i="10"/>
  <c r="E23" i="10" s="1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 s="1"/>
  <c r="D13" i="10"/>
  <c r="E13" i="10"/>
  <c r="D12" i="10"/>
  <c r="E12" i="10" s="1"/>
  <c r="D11" i="10"/>
  <c r="E11" i="10"/>
  <c r="D10" i="10"/>
  <c r="E10" i="10" s="1"/>
  <c r="D32" i="9"/>
  <c r="E32" i="9"/>
  <c r="D31" i="9"/>
  <c r="E31" i="9" s="1"/>
  <c r="D30" i="9"/>
  <c r="E30" i="9"/>
  <c r="D29" i="9"/>
  <c r="E29" i="9" s="1"/>
  <c r="D28" i="9"/>
  <c r="E28" i="9"/>
  <c r="D25" i="9"/>
  <c r="E25" i="9" s="1"/>
  <c r="D24" i="9"/>
  <c r="E24" i="9"/>
  <c r="D23" i="9"/>
  <c r="E23" i="9" s="1"/>
  <c r="D21" i="9"/>
  <c r="E21" i="9" s="1"/>
  <c r="D20" i="9"/>
  <c r="E20" i="9"/>
  <c r="D19" i="9"/>
  <c r="E19" i="9" s="1"/>
  <c r="D18" i="9"/>
  <c r="E18" i="9"/>
  <c r="D15" i="9"/>
  <c r="E15" i="9" s="1"/>
  <c r="D14" i="9"/>
  <c r="E14" i="9"/>
  <c r="D13" i="9"/>
  <c r="E13" i="9" s="1"/>
  <c r="D12" i="9"/>
  <c r="E12" i="9"/>
  <c r="D11" i="9"/>
  <c r="E11" i="9" s="1"/>
  <c r="D10" i="9"/>
  <c r="E10" i="9"/>
  <c r="D32" i="8"/>
  <c r="E32" i="8" s="1"/>
  <c r="D31" i="8"/>
  <c r="E31" i="8"/>
  <c r="D30" i="8"/>
  <c r="E30" i="8" s="1"/>
  <c r="D29" i="8"/>
  <c r="E29" i="8"/>
  <c r="D28" i="8"/>
  <c r="E28" i="8"/>
  <c r="D25" i="8"/>
  <c r="E25" i="8"/>
  <c r="D24" i="8"/>
  <c r="E24" i="8" s="1"/>
  <c r="D23" i="8"/>
  <c r="E23" i="8"/>
  <c r="D21" i="8"/>
  <c r="E21" i="8" s="1"/>
  <c r="D20" i="8"/>
  <c r="E20" i="8" s="1"/>
  <c r="D19" i="8"/>
  <c r="E19" i="8"/>
  <c r="D18" i="8"/>
  <c r="E18" i="8" s="1"/>
  <c r="D15" i="8"/>
  <c r="E15" i="8"/>
  <c r="D14" i="8"/>
  <c r="E14" i="8" s="1"/>
  <c r="D13" i="8"/>
  <c r="E13" i="8"/>
  <c r="D12" i="8"/>
  <c r="E12" i="8" s="1"/>
  <c r="D11" i="8"/>
  <c r="E11" i="8"/>
  <c r="D10" i="8"/>
  <c r="E10" i="8" s="1"/>
  <c r="D32" i="7"/>
  <c r="E32" i="7"/>
  <c r="D11" i="7"/>
  <c r="E11" i="7" s="1"/>
  <c r="D12" i="7"/>
  <c r="E12" i="7"/>
  <c r="D13" i="7"/>
  <c r="E13" i="7" s="1"/>
  <c r="D14" i="7"/>
  <c r="E14" i="7"/>
  <c r="D15" i="7"/>
  <c r="E15" i="7" s="1"/>
  <c r="D18" i="7"/>
  <c r="E18" i="7"/>
  <c r="D19" i="7"/>
  <c r="E19" i="7"/>
  <c r="D20" i="7"/>
  <c r="E20" i="7"/>
  <c r="D23" i="7"/>
  <c r="E23" i="7" s="1"/>
  <c r="D25" i="7"/>
  <c r="E25" i="7" s="1"/>
  <c r="D28" i="7"/>
  <c r="E28" i="7" s="1"/>
  <c r="D29" i="7"/>
  <c r="E29" i="7"/>
  <c r="D30" i="7"/>
  <c r="E30" i="7"/>
  <c r="D31" i="7"/>
  <c r="E31" i="7" s="1"/>
  <c r="D10" i="7"/>
  <c r="E10" i="7"/>
  <c r="L31" i="40" l="1"/>
  <c r="L25" i="40"/>
</calcChain>
</file>

<file path=xl/sharedStrings.xml><?xml version="1.0" encoding="utf-8"?>
<sst xmlns="http://schemas.openxmlformats.org/spreadsheetml/2006/main" count="722" uniqueCount="40">
  <si>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</si>
  <si>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</si>
  <si>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</si>
  <si>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</si>
  <si>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</si>
  <si>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</si>
  <si>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</si>
  <si>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</si>
  <si>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</si>
  <si>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</si>
  <si>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</si>
  <si>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</si>
  <si>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</si>
  <si>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</si>
  <si>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</si>
  <si>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</si>
  <si>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</si>
  <si>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</si>
  <si>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</si>
  <si>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</si>
  <si>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</si>
  <si>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</si>
  <si>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</si>
  <si>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</si>
  <si>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</si>
  <si>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</si>
  <si>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</si>
  <si>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</si>
  <si>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</si>
  <si>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</si>
  <si>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</si>
  <si>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 xml:space="preserve">LIMPIEZA DE FILTROS </t>
  </si>
  <si>
    <t>Registro, m3</t>
  </si>
  <si>
    <t>Caudal liberado</t>
  </si>
  <si>
    <t>m3/d</t>
  </si>
  <si>
    <t>Aporte 14 al 20 de julio</t>
  </si>
  <si>
    <t>Aporte 21 al 27 de julio</t>
  </si>
  <si>
    <t>Aporte 7 al 13 de julio</t>
  </si>
  <si>
    <t>Aporte 1 al 6 de julio</t>
  </si>
  <si>
    <t>Aporte 28 al 31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</si>
</sst>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zoomScale="80" zoomScaleNormal="80" workbookViewId="0">
      <selection activeCell="F41" sqref="F41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1"/>
      <c r="L4" s="59"/>
      <c r="M4" s="1"/>
      <c r="N4" s="1"/>
      <c r="O4" s="59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9" t="s">
        <v>2</v>
      </c>
      <c r="D5" s="59"/>
      <c r="E5" s="59"/>
      <c r="F5" s="59"/>
      <c r="G5" s="59"/>
      <c r="H5" s="59"/>
      <c r="I5" s="1"/>
      <c r="J5" s="1"/>
      <c r="K5" s="1"/>
      <c r="L5" s="59"/>
      <c r="M5" s="1"/>
      <c r="N5" s="1"/>
      <c r="O5" s="59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1" t="s">
        <v>4</v>
      </c>
      <c r="D8" s="111" t="s">
        <v>5</v>
      </c>
      <c r="E8" s="46" t="s">
        <v>6</v>
      </c>
      <c r="F8" s="111" t="s">
        <v>32</v>
      </c>
      <c r="G8" s="115" t="s">
        <v>33</v>
      </c>
      <c r="H8" s="116"/>
      <c r="I8" s="1"/>
      <c r="J8" s="1"/>
      <c r="K8" s="59" t="s">
        <v>7</v>
      </c>
      <c r="L8" s="63"/>
      <c r="M8" s="63"/>
      <c r="N8" s="63"/>
      <c r="O8" s="113" t="s">
        <v>8</v>
      </c>
      <c r="P8" s="111" t="s">
        <v>9</v>
      </c>
      <c r="Q8" s="113" t="s">
        <v>10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2"/>
      <c r="D9" s="112"/>
      <c r="E9" s="83" t="s">
        <v>11</v>
      </c>
      <c r="F9" s="112"/>
      <c r="G9" s="117"/>
      <c r="H9" s="118"/>
      <c r="I9" s="1"/>
      <c r="J9" s="1"/>
      <c r="K9" s="1"/>
      <c r="L9" s="63"/>
      <c r="M9" s="63"/>
      <c r="N9" s="63"/>
      <c r="O9" s="114"/>
      <c r="P9" s="112"/>
      <c r="Q9" s="114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0">
        <v>45838</v>
      </c>
      <c r="E10" s="81">
        <v>0.33333333333333331</v>
      </c>
      <c r="F10" s="82">
        <v>4661848</v>
      </c>
      <c r="G10" s="68" t="s">
        <v>34</v>
      </c>
      <c r="H10" s="68" t="s">
        <v>13</v>
      </c>
      <c r="I10" s="1"/>
      <c r="J10" s="1"/>
      <c r="K10" s="1"/>
      <c r="L10" s="63"/>
      <c r="M10" s="63"/>
      <c r="N10" s="63"/>
      <c r="O10" s="78" t="s">
        <v>13</v>
      </c>
      <c r="P10" s="46" t="s">
        <v>34</v>
      </c>
      <c r="Q10" s="103" t="s">
        <v>34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80">
        <v>45839</v>
      </c>
      <c r="E11" s="60">
        <v>0.33333333333333331</v>
      </c>
      <c r="F11" s="48">
        <f>'Día 1'!C16</f>
        <v>4664763</v>
      </c>
      <c r="G11" s="48">
        <f>F11-F10</f>
        <v>2915</v>
      </c>
      <c r="H11" s="49">
        <f>G11*1000/24/60/60</f>
        <v>33.738425925925924</v>
      </c>
      <c r="I11" s="1"/>
      <c r="J11" s="1"/>
      <c r="K11" s="108" t="s">
        <v>38</v>
      </c>
      <c r="L11" s="109"/>
      <c r="M11" s="110"/>
      <c r="O11" s="48">
        <v>30</v>
      </c>
      <c r="P11" s="48">
        <f>O11*60*60*24/1000</f>
        <v>2592</v>
      </c>
      <c r="Q11" s="48">
        <f>G11</f>
        <v>2915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80">
        <v>45840</v>
      </c>
      <c r="E12" s="60">
        <v>0.33333333333333331</v>
      </c>
      <c r="F12" s="48">
        <f>'Día 2'!C16</f>
        <v>4667680</v>
      </c>
      <c r="G12" s="48">
        <f t="shared" ref="G12:G41" si="0">F12-F11</f>
        <v>2917</v>
      </c>
      <c r="H12" s="49">
        <f t="shared" ref="H12:H41" si="1">G12*1000/24/60/60</f>
        <v>33.761574074074076</v>
      </c>
      <c r="I12" s="1"/>
      <c r="K12" s="61"/>
      <c r="L12" s="67">
        <f>SUM(G11:G16)</f>
        <v>17433</v>
      </c>
      <c r="M12" s="69" t="s">
        <v>12</v>
      </c>
      <c r="N12" s="66"/>
      <c r="O12" s="48">
        <v>30</v>
      </c>
      <c r="P12" s="48">
        <f t="shared" ref="P12:P41" si="2">O12*60*60*24/1000</f>
        <v>2592</v>
      </c>
      <c r="Q12" s="48">
        <f t="shared" ref="Q12:Q41" si="3">G12</f>
        <v>2917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80">
        <v>45841</v>
      </c>
      <c r="E13" s="60">
        <v>0.33333333333333331</v>
      </c>
      <c r="F13" s="48">
        <f>'Día 3'!C16</f>
        <v>4670563</v>
      </c>
      <c r="G13" s="48">
        <f t="shared" si="0"/>
        <v>2883</v>
      </c>
      <c r="H13" s="49">
        <f t="shared" si="1"/>
        <v>33.368055555555557</v>
      </c>
      <c r="I13" s="1"/>
      <c r="J13" s="1"/>
      <c r="K13" s="61"/>
      <c r="L13" s="72">
        <f>L12*1000/6/24/60/60</f>
        <v>33.628472222222221</v>
      </c>
      <c r="M13" s="72" t="s">
        <v>13</v>
      </c>
      <c r="N13" s="66"/>
      <c r="O13" s="48">
        <v>30</v>
      </c>
      <c r="P13" s="48">
        <f t="shared" si="2"/>
        <v>2592</v>
      </c>
      <c r="Q13" s="48">
        <f t="shared" si="3"/>
        <v>2883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80">
        <v>45842</v>
      </c>
      <c r="E14" s="60">
        <v>0.33333333333333331</v>
      </c>
      <c r="F14" s="48">
        <f>'Día 4'!C16</f>
        <v>4673469</v>
      </c>
      <c r="G14" s="48">
        <f t="shared" si="0"/>
        <v>2906</v>
      </c>
      <c r="H14" s="49">
        <f t="shared" si="1"/>
        <v>33.63425925925926</v>
      </c>
      <c r="I14" s="1"/>
      <c r="J14" s="1"/>
      <c r="K14" s="62"/>
      <c r="L14" s="70"/>
      <c r="M14" s="71"/>
      <c r="N14" s="66"/>
      <c r="O14" s="48">
        <v>30</v>
      </c>
      <c r="P14" s="48">
        <f t="shared" si="2"/>
        <v>2592</v>
      </c>
      <c r="Q14" s="48">
        <f t="shared" si="3"/>
        <v>2906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80">
        <v>45843</v>
      </c>
      <c r="E15" s="60">
        <v>0.33333333333333331</v>
      </c>
      <c r="F15" s="48">
        <f>'Día 5'!C16</f>
        <v>4676376</v>
      </c>
      <c r="G15" s="48">
        <f t="shared" si="0"/>
        <v>2907</v>
      </c>
      <c r="H15" s="49">
        <f t="shared" si="1"/>
        <v>33.645833333333336</v>
      </c>
      <c r="I15" s="1"/>
      <c r="J15" s="1"/>
      <c r="K15" s="1"/>
      <c r="L15" s="67"/>
      <c r="M15" s="65"/>
      <c r="N15" s="66"/>
      <c r="O15" s="48">
        <v>30</v>
      </c>
      <c r="P15" s="48">
        <f t="shared" si="2"/>
        <v>2592</v>
      </c>
      <c r="Q15" s="48">
        <f t="shared" si="3"/>
        <v>2907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80">
        <v>45844</v>
      </c>
      <c r="E16" s="60">
        <v>0.33333333333333331</v>
      </c>
      <c r="F16" s="48">
        <f>'DÍa 6'!C16</f>
        <v>4679281</v>
      </c>
      <c r="G16" s="48">
        <f t="shared" si="0"/>
        <v>2905</v>
      </c>
      <c r="H16" s="49">
        <f t="shared" si="1"/>
        <v>33.622685185185183</v>
      </c>
      <c r="I16" s="1"/>
      <c r="J16" s="1"/>
      <c r="K16" s="1"/>
      <c r="L16" s="67"/>
      <c r="M16" s="65"/>
      <c r="N16" s="66"/>
      <c r="O16" s="48">
        <v>30</v>
      </c>
      <c r="P16" s="48">
        <f t="shared" si="2"/>
        <v>2592</v>
      </c>
      <c r="Q16" s="48">
        <f t="shared" si="3"/>
        <v>2905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80">
        <v>45845</v>
      </c>
      <c r="E17" s="60">
        <v>0.33333333333333331</v>
      </c>
      <c r="F17" s="48">
        <f>'Día 7'!C16</f>
        <v>4682221</v>
      </c>
      <c r="G17" s="48">
        <f t="shared" si="0"/>
        <v>2940</v>
      </c>
      <c r="H17" s="49">
        <f t="shared" si="1"/>
        <v>34.027777777777779</v>
      </c>
      <c r="I17" s="1"/>
      <c r="J17" s="1"/>
      <c r="K17" s="108" t="s">
        <v>37</v>
      </c>
      <c r="L17" s="109"/>
      <c r="M17" s="110"/>
      <c r="N17" s="66"/>
      <c r="O17" s="48">
        <v>30</v>
      </c>
      <c r="P17" s="48">
        <f t="shared" si="2"/>
        <v>2592</v>
      </c>
      <c r="Q17" s="48">
        <f t="shared" si="3"/>
        <v>2940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80">
        <v>45846</v>
      </c>
      <c r="E18" s="60">
        <v>0.33333333333333331</v>
      </c>
      <c r="F18" s="48">
        <f>'Día 8'!C16</f>
        <v>4685144</v>
      </c>
      <c r="G18" s="48">
        <f t="shared" si="0"/>
        <v>2923</v>
      </c>
      <c r="H18" s="49">
        <f t="shared" si="1"/>
        <v>33.831018518518519</v>
      </c>
      <c r="I18" s="1"/>
      <c r="K18" s="61"/>
      <c r="L18" s="67">
        <f>SUM(G17:G23)</f>
        <v>20820</v>
      </c>
      <c r="M18" s="69" t="s">
        <v>12</v>
      </c>
      <c r="N18" s="66"/>
      <c r="O18" s="48">
        <v>30</v>
      </c>
      <c r="P18" s="48">
        <f t="shared" si="2"/>
        <v>2592</v>
      </c>
      <c r="Q18" s="48">
        <f t="shared" si="3"/>
        <v>2923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80">
        <v>45847</v>
      </c>
      <c r="E19" s="60">
        <v>0.33333333333333331</v>
      </c>
      <c r="F19" s="48">
        <f>'Día 9'!C16</f>
        <v>4688104</v>
      </c>
      <c r="G19" s="48">
        <f t="shared" si="0"/>
        <v>2960</v>
      </c>
      <c r="H19" s="49">
        <f t="shared" si="1"/>
        <v>34.25925925925926</v>
      </c>
      <c r="I19" s="1"/>
      <c r="J19" s="1"/>
      <c r="K19" s="61"/>
      <c r="L19" s="72">
        <f>L18*1000/7/24/60/60</f>
        <v>34.42460317460317</v>
      </c>
      <c r="M19" s="72" t="s">
        <v>13</v>
      </c>
      <c r="N19" s="66"/>
      <c r="O19" s="48">
        <v>30</v>
      </c>
      <c r="P19" s="48">
        <f t="shared" si="2"/>
        <v>2592</v>
      </c>
      <c r="Q19" s="48">
        <f t="shared" si="3"/>
        <v>2960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80">
        <v>45848</v>
      </c>
      <c r="E20" s="60">
        <v>0.33333333333333331</v>
      </c>
      <c r="F20" s="48">
        <f>'Día 10'!C16</f>
        <v>4691055</v>
      </c>
      <c r="G20" s="48">
        <f t="shared" si="0"/>
        <v>2951</v>
      </c>
      <c r="H20" s="49">
        <f t="shared" si="1"/>
        <v>34.155092592592595</v>
      </c>
      <c r="I20" s="1"/>
      <c r="J20" s="1"/>
      <c r="K20" s="62"/>
      <c r="L20" s="70"/>
      <c r="M20" s="71"/>
      <c r="N20" s="66"/>
      <c r="O20" s="48">
        <v>30</v>
      </c>
      <c r="P20" s="48">
        <f t="shared" si="2"/>
        <v>2592</v>
      </c>
      <c r="Q20" s="48">
        <f t="shared" si="3"/>
        <v>2951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80">
        <v>45849</v>
      </c>
      <c r="E21" s="60">
        <v>0.33333333333333331</v>
      </c>
      <c r="F21" s="48">
        <f>'Día 11'!C16</f>
        <v>4694041</v>
      </c>
      <c r="G21" s="48">
        <f t="shared" si="0"/>
        <v>2986</v>
      </c>
      <c r="H21" s="49">
        <f t="shared" si="1"/>
        <v>34.56018518518519</v>
      </c>
      <c r="I21" s="1"/>
      <c r="J21" s="1"/>
      <c r="K21" s="1"/>
      <c r="L21" s="64"/>
      <c r="M21" s="65"/>
      <c r="N21" s="66"/>
      <c r="O21" s="48">
        <v>30</v>
      </c>
      <c r="P21" s="48">
        <f t="shared" si="2"/>
        <v>2592</v>
      </c>
      <c r="Q21" s="48">
        <f t="shared" si="3"/>
        <v>2986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80">
        <v>45850</v>
      </c>
      <c r="E22" s="60">
        <v>0.33333333333333331</v>
      </c>
      <c r="F22" s="48">
        <f>'Día 12'!C16</f>
        <v>4697064</v>
      </c>
      <c r="G22" s="48">
        <f t="shared" si="0"/>
        <v>3023</v>
      </c>
      <c r="H22" s="49">
        <f t="shared" si="1"/>
        <v>34.988425925925931</v>
      </c>
      <c r="I22" s="1"/>
      <c r="J22" s="1"/>
      <c r="K22" s="1"/>
      <c r="L22" s="64"/>
      <c r="M22" s="65"/>
      <c r="N22" s="66"/>
      <c r="O22" s="48">
        <v>30</v>
      </c>
      <c r="P22" s="48">
        <f t="shared" si="2"/>
        <v>2592</v>
      </c>
      <c r="Q22" s="48">
        <f t="shared" si="3"/>
        <v>3023</v>
      </c>
      <c r="R22" s="1"/>
      <c r="S22" s="1" t="s">
        <v>14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80">
        <v>45851</v>
      </c>
      <c r="E23" s="60">
        <v>0.33333333333333331</v>
      </c>
      <c r="F23" s="48">
        <f>'Día 13'!C16</f>
        <v>4700101</v>
      </c>
      <c r="G23" s="48">
        <f t="shared" si="0"/>
        <v>3037</v>
      </c>
      <c r="H23" s="49">
        <f t="shared" si="1"/>
        <v>35.150462962962962</v>
      </c>
      <c r="I23" s="1"/>
      <c r="J23" s="1"/>
      <c r="K23" s="108" t="s">
        <v>35</v>
      </c>
      <c r="L23" s="109"/>
      <c r="M23" s="110"/>
      <c r="N23" s="66"/>
      <c r="O23" s="48">
        <v>30</v>
      </c>
      <c r="P23" s="48">
        <f t="shared" si="2"/>
        <v>2592</v>
      </c>
      <c r="Q23" s="48">
        <f t="shared" si="3"/>
        <v>3037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80">
        <v>45852</v>
      </c>
      <c r="E24" s="60">
        <v>0.33333333333333331</v>
      </c>
      <c r="F24" s="48">
        <f>'Día 14'!C16</f>
        <v>4703205</v>
      </c>
      <c r="G24" s="48">
        <f t="shared" si="0"/>
        <v>3104</v>
      </c>
      <c r="H24" s="49">
        <f t="shared" si="1"/>
        <v>35.925925925925931</v>
      </c>
      <c r="I24" s="1"/>
      <c r="K24" s="61"/>
      <c r="L24" s="67">
        <f>SUM(G24:G30)</f>
        <v>20495</v>
      </c>
      <c r="M24" s="69" t="s">
        <v>12</v>
      </c>
      <c r="N24" s="66"/>
      <c r="O24" s="48">
        <v>30</v>
      </c>
      <c r="P24" s="48">
        <f t="shared" si="2"/>
        <v>2592</v>
      </c>
      <c r="Q24" s="48">
        <f t="shared" si="3"/>
        <v>3104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80">
        <v>45853</v>
      </c>
      <c r="E25" s="60">
        <v>0.33333333333333331</v>
      </c>
      <c r="F25" s="48">
        <f>'Día 15'!C16</f>
        <v>4706295</v>
      </c>
      <c r="G25" s="48">
        <f t="shared" si="0"/>
        <v>3090</v>
      </c>
      <c r="H25" s="49">
        <f t="shared" si="1"/>
        <v>35.763888888888893</v>
      </c>
      <c r="I25" s="1"/>
      <c r="J25" s="1"/>
      <c r="K25" s="61"/>
      <c r="L25" s="72">
        <f>L24*1000/7/24/60/60</f>
        <v>33.887235449735449</v>
      </c>
      <c r="M25" s="72" t="s">
        <v>13</v>
      </c>
      <c r="N25" s="66"/>
      <c r="O25" s="48">
        <v>30</v>
      </c>
      <c r="P25" s="48">
        <f t="shared" si="2"/>
        <v>2592</v>
      </c>
      <c r="Q25" s="48">
        <f t="shared" si="3"/>
        <v>3090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80">
        <v>45854</v>
      </c>
      <c r="E26" s="60">
        <v>0.33333333333333331</v>
      </c>
      <c r="F26" s="48">
        <f>'Día 16'!C16</f>
        <v>4709393</v>
      </c>
      <c r="G26" s="48">
        <f t="shared" si="0"/>
        <v>3098</v>
      </c>
      <c r="H26" s="49">
        <f t="shared" si="1"/>
        <v>35.856481481481481</v>
      </c>
      <c r="I26" s="1"/>
      <c r="J26" s="1"/>
      <c r="K26" s="62"/>
      <c r="L26" s="70"/>
      <c r="M26" s="71"/>
      <c r="N26" s="66"/>
      <c r="O26" s="48">
        <v>30</v>
      </c>
      <c r="P26" s="48">
        <f t="shared" si="2"/>
        <v>2592</v>
      </c>
      <c r="Q26" s="48">
        <f t="shared" si="3"/>
        <v>3098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80">
        <v>45855</v>
      </c>
      <c r="E27" s="60">
        <v>0.33333333333333331</v>
      </c>
      <c r="F27" s="48">
        <f>'Día 17'!C16</f>
        <v>4712341</v>
      </c>
      <c r="G27" s="48">
        <f t="shared" si="0"/>
        <v>2948</v>
      </c>
      <c r="H27" s="49">
        <f t="shared" si="1"/>
        <v>34.120370370370367</v>
      </c>
      <c r="I27" s="1"/>
      <c r="J27" s="1"/>
      <c r="K27" s="1"/>
      <c r="L27" s="64"/>
      <c r="M27" s="65"/>
      <c r="N27" s="66"/>
      <c r="O27" s="48">
        <v>30</v>
      </c>
      <c r="P27" s="48">
        <f t="shared" si="2"/>
        <v>2592</v>
      </c>
      <c r="Q27" s="48">
        <f t="shared" si="3"/>
        <v>2948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80">
        <v>45856</v>
      </c>
      <c r="E28" s="60">
        <v>0.33333333333333331</v>
      </c>
      <c r="F28" s="48">
        <f>'Día 18'!C16</f>
        <v>4715122</v>
      </c>
      <c r="G28" s="48">
        <f t="shared" si="0"/>
        <v>2781</v>
      </c>
      <c r="H28" s="49">
        <f t="shared" si="1"/>
        <v>32.1875</v>
      </c>
      <c r="I28" s="1"/>
      <c r="J28" s="1"/>
      <c r="K28" s="1"/>
      <c r="L28" s="64"/>
      <c r="M28" s="65"/>
      <c r="N28" s="66"/>
      <c r="O28" s="48">
        <v>30</v>
      </c>
      <c r="P28" s="48">
        <f t="shared" si="2"/>
        <v>2592</v>
      </c>
      <c r="Q28" s="48">
        <f t="shared" si="3"/>
        <v>2781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80">
        <v>45857</v>
      </c>
      <c r="E29" s="60">
        <v>0.33333333333333331</v>
      </c>
      <c r="F29" s="48">
        <f>'Día 19'!C16</f>
        <v>4717891</v>
      </c>
      <c r="G29" s="48">
        <f t="shared" si="0"/>
        <v>2769</v>
      </c>
      <c r="H29" s="49">
        <f t="shared" si="1"/>
        <v>32.048611111111114</v>
      </c>
      <c r="I29" s="1"/>
      <c r="J29" s="1"/>
      <c r="K29" s="108" t="s">
        <v>36</v>
      </c>
      <c r="L29" s="109"/>
      <c r="M29" s="110"/>
      <c r="N29" s="66"/>
      <c r="O29" s="48">
        <v>30</v>
      </c>
      <c r="P29" s="48">
        <f t="shared" si="2"/>
        <v>2592</v>
      </c>
      <c r="Q29" s="48">
        <f t="shared" si="3"/>
        <v>2769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80">
        <v>45858</v>
      </c>
      <c r="E30" s="60">
        <v>0.33333333333333331</v>
      </c>
      <c r="F30" s="48">
        <f>'Día 20'!C16</f>
        <v>4720596</v>
      </c>
      <c r="G30" s="48">
        <f t="shared" si="0"/>
        <v>2705</v>
      </c>
      <c r="H30" s="49">
        <f t="shared" si="1"/>
        <v>31.30787037037037</v>
      </c>
      <c r="I30" s="1"/>
      <c r="K30" s="61"/>
      <c r="L30" s="67">
        <f>SUM(G31:G37)</f>
        <v>18700</v>
      </c>
      <c r="M30" s="69" t="s">
        <v>12</v>
      </c>
      <c r="N30" s="66"/>
      <c r="O30" s="48">
        <v>30</v>
      </c>
      <c r="P30" s="48">
        <f t="shared" si="2"/>
        <v>2592</v>
      </c>
      <c r="Q30" s="48">
        <f t="shared" si="3"/>
        <v>2705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80">
        <v>45859</v>
      </c>
      <c r="E31" s="60">
        <v>0.33333333333333331</v>
      </c>
      <c r="F31" s="48">
        <f>'Día 21'!C16</f>
        <v>4723289</v>
      </c>
      <c r="G31" s="48">
        <f t="shared" si="0"/>
        <v>2693</v>
      </c>
      <c r="H31" s="49">
        <f t="shared" si="1"/>
        <v>31.168981481481481</v>
      </c>
      <c r="I31" s="1"/>
      <c r="J31" s="1"/>
      <c r="K31" s="61"/>
      <c r="L31" s="72">
        <f>L30*1000/7/24/60/60</f>
        <v>30.919312169312168</v>
      </c>
      <c r="M31" s="72" t="s">
        <v>13</v>
      </c>
      <c r="N31" s="66"/>
      <c r="O31" s="48">
        <v>30</v>
      </c>
      <c r="P31" s="48">
        <f t="shared" si="2"/>
        <v>2592</v>
      </c>
      <c r="Q31" s="48">
        <f t="shared" si="3"/>
        <v>2693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80">
        <v>45860</v>
      </c>
      <c r="E32" s="60">
        <v>0.33333333333333331</v>
      </c>
      <c r="F32" s="48">
        <f>'Día 22'!C16</f>
        <v>4725966</v>
      </c>
      <c r="G32" s="48">
        <f t="shared" si="0"/>
        <v>2677</v>
      </c>
      <c r="H32" s="49">
        <f t="shared" si="1"/>
        <v>30.983796296296298</v>
      </c>
      <c r="I32" s="1"/>
      <c r="J32" s="1"/>
      <c r="K32" s="62"/>
      <c r="L32" s="70"/>
      <c r="M32" s="71"/>
      <c r="N32" s="66"/>
      <c r="O32" s="48">
        <v>30</v>
      </c>
      <c r="P32" s="48">
        <f t="shared" si="2"/>
        <v>2592</v>
      </c>
      <c r="Q32" s="48">
        <f t="shared" si="3"/>
        <v>2677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80">
        <v>45861</v>
      </c>
      <c r="E33" s="60">
        <v>0.33333333333333331</v>
      </c>
      <c r="F33" s="48">
        <f>'Día 23'!C16</f>
        <v>4728632</v>
      </c>
      <c r="G33" s="48">
        <f t="shared" si="0"/>
        <v>2666</v>
      </c>
      <c r="H33" s="49">
        <f t="shared" si="1"/>
        <v>30.856481481481481</v>
      </c>
      <c r="I33" s="1"/>
      <c r="J33" s="1"/>
      <c r="K33" s="1"/>
      <c r="L33" s="64"/>
      <c r="M33" s="65"/>
      <c r="N33" s="66"/>
      <c r="O33" s="48">
        <v>30</v>
      </c>
      <c r="P33" s="48">
        <f t="shared" si="2"/>
        <v>2592</v>
      </c>
      <c r="Q33" s="48">
        <f t="shared" si="3"/>
        <v>2666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80">
        <v>45862</v>
      </c>
      <c r="E34" s="60">
        <v>0.33333333333333331</v>
      </c>
      <c r="F34" s="48">
        <f>'Día 24'!C16</f>
        <v>4731301</v>
      </c>
      <c r="G34" s="48">
        <f t="shared" si="0"/>
        <v>2669</v>
      </c>
      <c r="H34" s="49">
        <f t="shared" si="1"/>
        <v>30.891203703703702</v>
      </c>
      <c r="I34" s="1"/>
      <c r="J34" s="1"/>
      <c r="K34" s="1"/>
      <c r="L34" s="64"/>
      <c r="M34" s="65"/>
      <c r="N34" s="66"/>
      <c r="O34" s="48">
        <v>30</v>
      </c>
      <c r="P34" s="48">
        <f t="shared" si="2"/>
        <v>2592</v>
      </c>
      <c r="Q34" s="48">
        <f t="shared" si="3"/>
        <v>2669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80">
        <v>45863</v>
      </c>
      <c r="E35" s="60">
        <v>0.33333333333333331</v>
      </c>
      <c r="F35" s="48">
        <f>'Día 25'!C16</f>
        <v>4733993</v>
      </c>
      <c r="G35" s="48">
        <f t="shared" si="0"/>
        <v>2692</v>
      </c>
      <c r="H35" s="49">
        <f t="shared" si="1"/>
        <v>31.157407407407408</v>
      </c>
      <c r="I35" s="1"/>
      <c r="J35" s="1"/>
      <c r="K35" s="108" t="s">
        <v>39</v>
      </c>
      <c r="L35" s="109"/>
      <c r="M35" s="110"/>
      <c r="N35" s="66"/>
      <c r="O35" s="48">
        <v>30</v>
      </c>
      <c r="P35" s="48">
        <f t="shared" si="2"/>
        <v>2592</v>
      </c>
      <c r="Q35" s="48">
        <f t="shared" si="3"/>
        <v>2692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80">
        <v>45864</v>
      </c>
      <c r="E36" s="60">
        <v>0.33333333333333331</v>
      </c>
      <c r="F36" s="48">
        <f>'Día 26'!C16</f>
        <v>4736644</v>
      </c>
      <c r="G36" s="48">
        <f t="shared" si="0"/>
        <v>2651</v>
      </c>
      <c r="H36" s="49">
        <f t="shared" si="1"/>
        <v>30.68287037037037</v>
      </c>
      <c r="I36" s="1"/>
      <c r="K36" s="61"/>
      <c r="L36" s="67">
        <f>SUM(G38:G41)</f>
        <v>10996</v>
      </c>
      <c r="M36" s="69" t="s">
        <v>12</v>
      </c>
      <c r="N36" s="66"/>
      <c r="O36" s="48">
        <v>30</v>
      </c>
      <c r="P36" s="48">
        <f t="shared" si="2"/>
        <v>2592</v>
      </c>
      <c r="Q36" s="48">
        <f t="shared" si="3"/>
        <v>2651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80">
        <v>45865</v>
      </c>
      <c r="E37" s="60">
        <v>0.33333333333333331</v>
      </c>
      <c r="F37" s="48">
        <f>'Día 27'!C16</f>
        <v>4739296</v>
      </c>
      <c r="G37" s="48">
        <f t="shared" si="0"/>
        <v>2652</v>
      </c>
      <c r="H37" s="49">
        <f t="shared" si="1"/>
        <v>30.694444444444446</v>
      </c>
      <c r="I37" s="1"/>
      <c r="J37" s="1"/>
      <c r="K37" s="61"/>
      <c r="L37" s="72">
        <f>L36*1000/4/24/60/60</f>
        <v>31.81712962962963</v>
      </c>
      <c r="M37" s="72" t="s">
        <v>13</v>
      </c>
      <c r="N37" s="66"/>
      <c r="O37" s="48">
        <v>30</v>
      </c>
      <c r="P37" s="48">
        <f t="shared" si="2"/>
        <v>2592</v>
      </c>
      <c r="Q37" s="48">
        <f t="shared" si="3"/>
        <v>2652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80">
        <v>45866</v>
      </c>
      <c r="E38" s="60">
        <v>0.33333333333333331</v>
      </c>
      <c r="F38" s="48">
        <f>'Día 28'!C16</f>
        <v>4742076</v>
      </c>
      <c r="G38" s="48">
        <f t="shared" si="0"/>
        <v>2780</v>
      </c>
      <c r="H38" s="49">
        <f t="shared" si="1"/>
        <v>32.175925925925924</v>
      </c>
      <c r="I38" s="1"/>
      <c r="J38" s="1"/>
      <c r="K38" s="62"/>
      <c r="L38" s="70"/>
      <c r="M38" s="71"/>
      <c r="N38" s="66"/>
      <c r="O38" s="48">
        <v>30</v>
      </c>
      <c r="P38" s="48">
        <f t="shared" si="2"/>
        <v>2592</v>
      </c>
      <c r="Q38" s="48">
        <f t="shared" si="3"/>
        <v>2780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80">
        <v>45867</v>
      </c>
      <c r="E39" s="60">
        <v>0.33333333333333331</v>
      </c>
      <c r="F39" s="48">
        <f>'Día 29'!C16</f>
        <v>4744845</v>
      </c>
      <c r="G39" s="48">
        <f t="shared" si="0"/>
        <v>2769</v>
      </c>
      <c r="H39" s="49">
        <f t="shared" si="1"/>
        <v>32.048611111111114</v>
      </c>
      <c r="I39" s="1"/>
      <c r="J39" s="1"/>
      <c r="K39" s="1"/>
      <c r="L39" s="64"/>
      <c r="M39" s="65"/>
      <c r="N39" s="66"/>
      <c r="O39" s="48">
        <v>30</v>
      </c>
      <c r="P39" s="48">
        <f t="shared" si="2"/>
        <v>2592</v>
      </c>
      <c r="Q39" s="48">
        <f t="shared" si="3"/>
        <v>2769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80">
        <v>45868</v>
      </c>
      <c r="E40" s="60">
        <v>0.33333333333333298</v>
      </c>
      <c r="F40" s="48">
        <f>'Día 30'!C16</f>
        <v>4747483</v>
      </c>
      <c r="G40" s="48">
        <f t="shared" si="0"/>
        <v>2638</v>
      </c>
      <c r="H40" s="49">
        <f t="shared" si="1"/>
        <v>30.532407407407408</v>
      </c>
      <c r="I40" s="1"/>
      <c r="J40" s="1"/>
      <c r="K40" s="1"/>
      <c r="L40" s="64"/>
      <c r="M40" s="65"/>
      <c r="N40" s="66"/>
      <c r="O40" s="48">
        <v>30</v>
      </c>
      <c r="P40" s="48">
        <f t="shared" si="2"/>
        <v>2592</v>
      </c>
      <c r="Q40" s="48">
        <f t="shared" si="3"/>
        <v>2638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80">
        <v>45869</v>
      </c>
      <c r="E41" s="60">
        <v>0.33333333333333298</v>
      </c>
      <c r="F41" s="48">
        <f>'Día 31'!C16</f>
        <v>4750292</v>
      </c>
      <c r="G41" s="48">
        <f t="shared" si="0"/>
        <v>2809</v>
      </c>
      <c r="H41" s="49">
        <f t="shared" si="1"/>
        <v>32.511574074074076</v>
      </c>
      <c r="I41" s="1"/>
      <c r="J41" s="1"/>
      <c r="K41" s="1"/>
      <c r="L41" s="104"/>
      <c r="M41" s="65"/>
      <c r="N41" s="66"/>
      <c r="O41" s="48">
        <v>30</v>
      </c>
      <c r="P41" s="48">
        <f t="shared" si="2"/>
        <v>2592</v>
      </c>
      <c r="Q41" s="48">
        <f t="shared" si="3"/>
        <v>2809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"/>
      <c r="D42" s="1"/>
      <c r="E42" s="1"/>
      <c r="F42" s="1"/>
      <c r="G42" s="105">
        <f>(AVERAGE(G11:G41)-2592)/2592</f>
        <v>0.1007068896853843</v>
      </c>
      <c r="H42" s="105">
        <f>(AVERAGE(H11:H41)-30)/30</f>
        <v>0.10070688968538424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0"/>
      <c r="D43" s="51"/>
      <c r="E43" s="51"/>
      <c r="F43" s="51"/>
      <c r="G43" s="51"/>
      <c r="H43" s="52"/>
      <c r="I43" s="1"/>
      <c r="J43" s="1"/>
      <c r="K43" s="1"/>
      <c r="L43" s="1"/>
      <c r="M43" s="1"/>
      <c r="N43" s="106" t="s">
        <v>15</v>
      </c>
      <c r="O43" s="76" t="s">
        <v>16</v>
      </c>
      <c r="P43" s="75">
        <f>SUM(P11:P41)</f>
        <v>80352</v>
      </c>
      <c r="Q43" s="93">
        <f>SUM(Q11:Q41)</f>
        <v>88444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3"/>
      <c r="D44" s="57" t="s">
        <v>17</v>
      </c>
      <c r="E44" s="57"/>
      <c r="F44" s="57"/>
      <c r="G44" s="86">
        <f>(F41-F10)*1000/31/24/60/60</f>
        <v>33.021206690561534</v>
      </c>
      <c r="H44" s="58" t="s">
        <v>18</v>
      </c>
      <c r="I44" s="1"/>
      <c r="J44" s="1"/>
      <c r="K44" s="1"/>
      <c r="L44" s="1"/>
      <c r="M44" s="59"/>
      <c r="N44" s="107"/>
      <c r="O44" s="77" t="s">
        <v>19</v>
      </c>
      <c r="P44" s="92">
        <f>P43*1000/31/24/60/60</f>
        <v>30</v>
      </c>
      <c r="Q44" s="94">
        <f>Q43*1000/31/24/60/60</f>
        <v>33.021206690561534</v>
      </c>
      <c r="R44" s="59" t="s">
        <v>20</v>
      </c>
      <c r="S44" s="1"/>
      <c r="T44" s="1"/>
      <c r="U44" s="1"/>
      <c r="V44" s="1"/>
      <c r="W44" s="1"/>
    </row>
    <row r="45" spans="1:23" x14ac:dyDescent="0.35">
      <c r="A45" s="1"/>
      <c r="B45" s="1"/>
      <c r="C45" s="54"/>
      <c r="D45" s="55"/>
      <c r="E45" s="55"/>
      <c r="F45" s="55"/>
      <c r="G45" s="55"/>
      <c r="H45" s="5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3" t="s">
        <v>21</v>
      </c>
      <c r="O46" s="74" t="s">
        <v>12</v>
      </c>
      <c r="P46" s="74"/>
      <c r="Q46" s="85">
        <f>Q43-P43</f>
        <v>8092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59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7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3">
    <mergeCell ref="F8:F9"/>
    <mergeCell ref="D8:D9"/>
    <mergeCell ref="C8:C9"/>
    <mergeCell ref="P8:P9"/>
    <mergeCell ref="Q8:Q9"/>
    <mergeCell ref="O8:O9"/>
    <mergeCell ref="G8:H9"/>
    <mergeCell ref="N43:N44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45847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8'!C26</f>
        <v>4686362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4688104</v>
      </c>
      <c r="D16" s="40">
        <f>+C16-C8</f>
        <v>1742</v>
      </c>
      <c r="E16" s="95">
        <f>+D16*1000/14/3600</f>
        <v>34.563492063492063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4688709</v>
      </c>
      <c r="D21" s="40">
        <f>+C21-C16</f>
        <v>605</v>
      </c>
      <c r="E21" s="95">
        <f>+D21*1000/5/3600</f>
        <v>33.611111111111114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4689306</v>
      </c>
      <c r="D26" s="40">
        <f>+C26-C21</f>
        <v>597</v>
      </c>
      <c r="E26" s="95">
        <f>+D26*1000/5/3600</f>
        <v>33.166666666666664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45848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9'!C26</f>
        <v>4689306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9">
        <v>0.33333333333333298</v>
      </c>
      <c r="C16" s="84">
        <v>4691055</v>
      </c>
      <c r="D16" s="40">
        <f>+C16-C8</f>
        <v>1749</v>
      </c>
      <c r="E16" s="95">
        <f>+D16*1000/14/3600</f>
        <v>34.702380952380956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4691681</v>
      </c>
      <c r="D21" s="40">
        <f>+C21-C16</f>
        <v>626</v>
      </c>
      <c r="E21" s="95">
        <f>+D21*1000/5/3600</f>
        <v>34.777777777777779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4692303</v>
      </c>
      <c r="D26" s="40">
        <f>+C26-C21</f>
        <v>622</v>
      </c>
      <c r="E26" s="95">
        <f>+D26*1000/5/3600</f>
        <v>34.555555555555557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45849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10'!C26</f>
        <v>4692303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4694041</v>
      </c>
      <c r="D16" s="40">
        <f>+C16-C8</f>
        <v>1738</v>
      </c>
      <c r="E16" s="95">
        <f>+D16*1000/14/3600</f>
        <v>34.484126984126988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4694670</v>
      </c>
      <c r="D21" s="40">
        <f>+C21-C16</f>
        <v>629</v>
      </c>
      <c r="E21" s="95">
        <f>+D21*1000/5/3600</f>
        <v>34.944444444444443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4695298</v>
      </c>
      <c r="D26" s="40">
        <f>+C26-C21</f>
        <v>628</v>
      </c>
      <c r="E26" s="95">
        <f>+D26*1000/5/3600</f>
        <v>34.888888888888886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45850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11'!C26</f>
        <v>4695298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4697064</v>
      </c>
      <c r="D16" s="40">
        <f>+C16-C8</f>
        <v>1766</v>
      </c>
      <c r="E16" s="95">
        <f>+D16*1000/14/3600</f>
        <v>35.039682539682538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4697723</v>
      </c>
      <c r="D21" s="40">
        <f>+C21-C16</f>
        <v>659</v>
      </c>
      <c r="E21" s="95">
        <f>+D21*1000/5/3600</f>
        <v>36.611111111111114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4698329</v>
      </c>
      <c r="D26" s="40">
        <f>+C26-C21</f>
        <v>606</v>
      </c>
      <c r="E26" s="95">
        <f>+D26*1000/5/3600</f>
        <v>33.666666666666664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45851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12'!C26</f>
        <v>4698329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4700101</v>
      </c>
      <c r="D16" s="40">
        <f>+C16-C8</f>
        <v>1772</v>
      </c>
      <c r="E16" s="95">
        <f>+D16*1000/14/3600</f>
        <v>35.158730158730158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4700746</v>
      </c>
      <c r="D21" s="40">
        <f>+C21-C16</f>
        <v>645</v>
      </c>
      <c r="E21" s="95">
        <f>+D21*1000/5/3600</f>
        <v>35.833333333333336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4701384</v>
      </c>
      <c r="D26" s="40">
        <f>+C26-C21</f>
        <v>638</v>
      </c>
      <c r="E26" s="95">
        <f>+D26*1000/5/3600</f>
        <v>35.444444444444443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45852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13'!C26</f>
        <v>4701384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4703205</v>
      </c>
      <c r="D16" s="40">
        <f>+C16-C8</f>
        <v>1821</v>
      </c>
      <c r="E16" s="95">
        <f>+D16*1000/14/3600</f>
        <v>36.13095238095238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4703849</v>
      </c>
      <c r="D21" s="40">
        <f>+C21-C16</f>
        <v>644</v>
      </c>
      <c r="E21" s="95">
        <f>+D21*1000/5/3600</f>
        <v>35.777777777777779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4704473</v>
      </c>
      <c r="D26" s="40">
        <f>+C26-C21</f>
        <v>624</v>
      </c>
      <c r="E26" s="95">
        <f>+D26*1000/5/3600</f>
        <v>34.666666666666664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45853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14'!C26</f>
        <v>4704473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4706295</v>
      </c>
      <c r="D16" s="40">
        <f>+C16-C8</f>
        <v>1822</v>
      </c>
      <c r="E16" s="95">
        <f>+D16*1000/14/3600</f>
        <v>36.150793650793652</v>
      </c>
      <c r="F16" s="41" t="s">
        <v>14</v>
      </c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4706973</v>
      </c>
      <c r="D21" s="40">
        <f>+C21-C16</f>
        <v>678</v>
      </c>
      <c r="E21" s="95">
        <f>+D21*1000/5/3600</f>
        <v>37.666666666666664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4707576</v>
      </c>
      <c r="D26" s="40">
        <f>+C26-C21</f>
        <v>603</v>
      </c>
      <c r="E26" s="95">
        <f>+D26*1000/5/3600</f>
        <v>33.5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45854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15'!C26</f>
        <v>4707576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4709393</v>
      </c>
      <c r="D16" s="40">
        <f>+C16-C8</f>
        <v>1817</v>
      </c>
      <c r="E16" s="95">
        <f>+D16*1000/14/3600</f>
        <v>36.051587301587304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4710042</v>
      </c>
      <c r="D21" s="40">
        <f>+C21-C16</f>
        <v>649</v>
      </c>
      <c r="E21" s="95">
        <f>+D21*1000/5/3600</f>
        <v>36.055555555555557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4710648</v>
      </c>
      <c r="D26" s="40">
        <f>+C26-C21</f>
        <v>606</v>
      </c>
      <c r="E26" s="95">
        <f>+D26*1000/5/3600</f>
        <v>33.666666666666664</v>
      </c>
      <c r="F26" s="41" t="s">
        <v>14</v>
      </c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45855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16'!C26</f>
        <v>4710648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4712341</v>
      </c>
      <c r="D16" s="40">
        <f>+C16-C8</f>
        <v>1693</v>
      </c>
      <c r="E16" s="95">
        <f>+D16*1000/14/3600</f>
        <v>33.591269841269842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4712925</v>
      </c>
      <c r="D21" s="40">
        <f>+C21-C16</f>
        <v>584</v>
      </c>
      <c r="E21" s="95">
        <f>+D21*1000/5/3600</f>
        <v>32.444444444444443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4713498</v>
      </c>
      <c r="D26" s="40">
        <f>+C26-C21</f>
        <v>573</v>
      </c>
      <c r="E26" s="95">
        <f>+D26*1000/5/3600</f>
        <v>31.833333333333332</v>
      </c>
      <c r="F26" s="45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45856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17'!C26</f>
        <v>4713498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4715122</v>
      </c>
      <c r="D16" s="40">
        <f>+C16-C8</f>
        <v>1624</v>
      </c>
      <c r="E16" s="95">
        <f>+D16*1000/14/3600</f>
        <v>32.222222222222221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4715689</v>
      </c>
      <c r="D21" s="40">
        <f>+C21-C16</f>
        <v>567</v>
      </c>
      <c r="E21" s="95">
        <f>+D21*1000/5/3600</f>
        <v>31.5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4716268</v>
      </c>
      <c r="D26" s="40">
        <f>+C26-C21</f>
        <v>579</v>
      </c>
      <c r="E26" s="95">
        <f>+D26*1000/5/3600</f>
        <v>32.166666666666664</v>
      </c>
      <c r="F26" s="41" t="s">
        <v>14</v>
      </c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60" zoomScaleNormal="6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45839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v>4663051</v>
      </c>
      <c r="D8" s="28"/>
      <c r="E8" s="28"/>
      <c r="F8" s="8"/>
      <c r="G8" s="136"/>
      <c r="H8" s="137"/>
      <c r="I8" s="29"/>
      <c r="J8" s="29" t="s">
        <v>14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19" t="s">
        <v>14</v>
      </c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4664763</v>
      </c>
      <c r="D16" s="40">
        <f>+C16-C8</f>
        <v>1712</v>
      </c>
      <c r="E16" s="95">
        <f>+D16*1000/14/3600</f>
        <v>33.968253968253968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19" t="s">
        <v>14</v>
      </c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4665359</v>
      </c>
      <c r="D21" s="40">
        <f>+C21-C16</f>
        <v>596</v>
      </c>
      <c r="E21" s="95">
        <f>+D21*1000/5/3600</f>
        <v>33.111111111111114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19" t="s">
        <v>14</v>
      </c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4665971</v>
      </c>
      <c r="D26" s="40">
        <f>+C26-C21</f>
        <v>612</v>
      </c>
      <c r="E26" s="95">
        <f>+D26*1000/5/3600</f>
        <v>34</v>
      </c>
      <c r="F26" s="41" t="s">
        <v>14</v>
      </c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45857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18'!C26</f>
        <v>4716268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4717891</v>
      </c>
      <c r="D16" s="40">
        <f>+C16-C8</f>
        <v>1623</v>
      </c>
      <c r="E16" s="95">
        <f>+D16*1000/14/3600</f>
        <v>32.202380952380956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4718436</v>
      </c>
      <c r="D21" s="40">
        <f>+C21-C16</f>
        <v>545</v>
      </c>
      <c r="E21" s="95">
        <f>+D21*1000/5/3600</f>
        <v>30.277777777777779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4719011</v>
      </c>
      <c r="D26" s="40">
        <f>+C26-C21</f>
        <v>575</v>
      </c>
      <c r="E26" s="95">
        <f>+D26*1000/5/3600</f>
        <v>31.944444444444443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45858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19'!C26</f>
        <v>4719011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4720596</v>
      </c>
      <c r="D16" s="40">
        <f>+C16-C8</f>
        <v>1585</v>
      </c>
      <c r="E16" s="95">
        <f>+D16*1000/14/3600</f>
        <v>31.448412698412696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4721152</v>
      </c>
      <c r="D21" s="40">
        <f>+C21-C16</f>
        <v>556</v>
      </c>
      <c r="E21" s="95">
        <f>+D21*1000/5/3600</f>
        <v>30.888888888888889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4721710</v>
      </c>
      <c r="D26" s="40">
        <f>+C26-C21</f>
        <v>558</v>
      </c>
      <c r="E26" s="95">
        <f>+D26*1000/5/3600</f>
        <v>31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45859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20'!C26</f>
        <v>4721710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4723289</v>
      </c>
      <c r="D16" s="40">
        <f>+C16-C8</f>
        <v>1579</v>
      </c>
      <c r="E16" s="95">
        <f>+D16*1000/14/3600</f>
        <v>31.329365079365079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4723836</v>
      </c>
      <c r="D21" s="40">
        <f>+C21-C16</f>
        <v>547</v>
      </c>
      <c r="E21" s="95">
        <f>+D21*1000/5/3600</f>
        <v>30.388888888888889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4724402</v>
      </c>
      <c r="D26" s="40">
        <f>+C26-C21</f>
        <v>566</v>
      </c>
      <c r="E26" s="95">
        <f>+D26*1000/5/3600</f>
        <v>31.444444444444443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45860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21'!C26</f>
        <v>4724402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4725966</v>
      </c>
      <c r="D16" s="40">
        <f>+C16-C8</f>
        <v>1564</v>
      </c>
      <c r="E16" s="95">
        <f>+D16*1000/14/3600</f>
        <v>31.031746031746032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4726507</v>
      </c>
      <c r="D21" s="40">
        <f>+C21-C16</f>
        <v>541</v>
      </c>
      <c r="E21" s="95">
        <f>+D21*1000/5/3600</f>
        <v>30.055555555555557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4727060</v>
      </c>
      <c r="D26" s="40">
        <f>+C26-C21</f>
        <v>553</v>
      </c>
      <c r="E26" s="95">
        <f>+D26*1000/5/3600</f>
        <v>30.722222222222221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45861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22'!C26</f>
        <v>4727060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4728632</v>
      </c>
      <c r="D16" s="40">
        <f>+C16-C8</f>
        <v>1572</v>
      </c>
      <c r="E16" s="95">
        <f>+D16*1000/14/3600</f>
        <v>31.190476190476193</v>
      </c>
      <c r="F16" s="45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4729182</v>
      </c>
      <c r="D21" s="40">
        <f>+C21-C16</f>
        <v>550</v>
      </c>
      <c r="E21" s="95">
        <f>+D21*1000/5/3600</f>
        <v>30.555555555555557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4729743</v>
      </c>
      <c r="D26" s="40">
        <f>+C26-C21</f>
        <v>561</v>
      </c>
      <c r="E26" s="95">
        <f>+D26*1000/5/3600</f>
        <v>31.166666666666668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45862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23'!C26</f>
        <v>4729743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4731301</v>
      </c>
      <c r="D16" s="40">
        <f>+C16-C8</f>
        <v>1558</v>
      </c>
      <c r="E16" s="95">
        <f>+D16*1000/14/3600</f>
        <v>30.912698412698415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4731869</v>
      </c>
      <c r="D21" s="40">
        <f>+C21-C16</f>
        <v>568</v>
      </c>
      <c r="E21" s="95">
        <f>+D21*1000/5/3600</f>
        <v>31.555555555555557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4732427</v>
      </c>
      <c r="D26" s="40">
        <f>+C26-C21</f>
        <v>558</v>
      </c>
      <c r="E26" s="95">
        <f>+D26*1000/5/3600</f>
        <v>31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45863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24'!C26</f>
        <v>4732427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4733993</v>
      </c>
      <c r="D16" s="40">
        <f>+C16-C8</f>
        <v>1566</v>
      </c>
      <c r="E16" s="95">
        <f>+D16*1000/14/3600</f>
        <v>31.071428571428569</v>
      </c>
      <c r="F16" s="41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4734544</v>
      </c>
      <c r="D21" s="40">
        <f>+C21-C16</f>
        <v>551</v>
      </c>
      <c r="E21" s="95">
        <f>+D21*1000/5/3600</f>
        <v>30.611111111111111</v>
      </c>
      <c r="F21" s="41"/>
      <c r="G21" s="132" t="s">
        <v>14</v>
      </c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4735100</v>
      </c>
      <c r="D26" s="40">
        <f>+C26-C21</f>
        <v>556</v>
      </c>
      <c r="E26" s="95">
        <f>+D26*1000/5/3600</f>
        <v>30.888888888888889</v>
      </c>
      <c r="F26" s="41"/>
      <c r="G26" s="132" t="s">
        <v>14</v>
      </c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5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45864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'Día 25'!C26</f>
        <v>4735100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4736644</v>
      </c>
      <c r="D16" s="40">
        <f>+C16-C8</f>
        <v>1544</v>
      </c>
      <c r="E16" s="95">
        <f>+D16*1000/14/3600</f>
        <v>30.634920634920636</v>
      </c>
      <c r="F16" s="45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4737188</v>
      </c>
      <c r="D21" s="40">
        <f>+C21-C16</f>
        <v>544</v>
      </c>
      <c r="E21" s="95">
        <f>+D21*1000/5/3600</f>
        <v>30.222222222222221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4737734</v>
      </c>
      <c r="D26" s="40">
        <f>+C26-C21</f>
        <v>546</v>
      </c>
      <c r="E26" s="95">
        <f>+D26*1000/5/3600</f>
        <v>30.333333333333332</v>
      </c>
      <c r="F26" s="45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45865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26'!C26</f>
        <v>4737734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4739296</v>
      </c>
      <c r="D16" s="40">
        <f>+C16-C8</f>
        <v>1562</v>
      </c>
      <c r="E16" s="95">
        <f>+D16*1000/14/3600</f>
        <v>30.99206349206349</v>
      </c>
      <c r="F16" s="45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7">
        <f t="shared" si="1"/>
        <v>0</v>
      </c>
      <c r="F17" s="99"/>
      <c r="G17" s="146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7">
        <f t="shared" si="1"/>
        <v>0</v>
      </c>
      <c r="F18" s="99"/>
      <c r="G18" s="146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7">
        <f t="shared" si="1"/>
        <v>0</v>
      </c>
      <c r="F19" s="99"/>
      <c r="G19" s="146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8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4739868</v>
      </c>
      <c r="D21" s="40">
        <f>+C21-C16</f>
        <v>572</v>
      </c>
      <c r="E21" s="95">
        <f>+D21*1000/5/3600</f>
        <v>31.777777777777779</v>
      </c>
      <c r="F21" s="45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4740452</v>
      </c>
      <c r="D26" s="40">
        <f>+C26-C21</f>
        <v>584</v>
      </c>
      <c r="E26" s="95">
        <f>+D26*1000/5/3600</f>
        <v>32.444444444444443</v>
      </c>
      <c r="F26" s="45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45866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27'!C26</f>
        <v>4740452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4742076</v>
      </c>
      <c r="D16" s="40">
        <f>+C16-C8</f>
        <v>1624</v>
      </c>
      <c r="E16" s="95">
        <f>+D16*1000/14/3600</f>
        <v>32.222222222222221</v>
      </c>
      <c r="F16" s="45"/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4742659</v>
      </c>
      <c r="D21" s="40">
        <f>+C21-C16</f>
        <v>583</v>
      </c>
      <c r="E21" s="95">
        <f>+D21*1000/5/3600</f>
        <v>32.388888888888886</v>
      </c>
      <c r="F21" s="45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4743231</v>
      </c>
      <c r="D26" s="40">
        <f>+C26-C21</f>
        <v>572</v>
      </c>
      <c r="E26" s="95">
        <f>+D26*1000/5/3600</f>
        <v>31.777777777777779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45840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1'!C26</f>
        <v>4665971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 t="s">
        <v>14</v>
      </c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4667680</v>
      </c>
      <c r="D16" s="40">
        <f>+C16-C8</f>
        <v>1709</v>
      </c>
      <c r="E16" s="95">
        <f>+D16*1000/14/3600</f>
        <v>33.908730158730158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8"/>
      <c r="G20" s="142"/>
      <c r="H20" s="14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4668307</v>
      </c>
      <c r="D21" s="40">
        <f>+C21-C16</f>
        <v>627</v>
      </c>
      <c r="E21" s="96">
        <f>+D21*1000/5/3600</f>
        <v>34.833333333333336</v>
      </c>
      <c r="F21" s="41"/>
      <c r="G21" s="144"/>
      <c r="H21" s="14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9"/>
      <c r="G22" s="136"/>
      <c r="H22" s="13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4668880</v>
      </c>
      <c r="D26" s="40">
        <f>+C26-C21</f>
        <v>573</v>
      </c>
      <c r="E26" s="95">
        <f>+D26*1000/5/3600</f>
        <v>31.833333333333332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45867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28'!C26</f>
        <v>4743231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4744845</v>
      </c>
      <c r="D16" s="40">
        <f>+C16-C8</f>
        <v>1614</v>
      </c>
      <c r="E16" s="100">
        <f>+D16*1000/14/3600</f>
        <v>32.023809523809526</v>
      </c>
      <c r="F16" s="45" t="s">
        <v>14</v>
      </c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 t="s">
        <v>31</v>
      </c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4745291</v>
      </c>
      <c r="D21" s="40">
        <f>+C21-C16</f>
        <v>446</v>
      </c>
      <c r="E21" s="100">
        <f>+D21*1000/5/3600</f>
        <v>24.777777777777779</v>
      </c>
      <c r="F21" s="45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4745874</v>
      </c>
      <c r="D26" s="40">
        <f>+C26-C21</f>
        <v>583</v>
      </c>
      <c r="E26" s="100">
        <f>+D26*1000/5/3600</f>
        <v>32.388888888888886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45868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29'!C26</f>
        <v>4745874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4747483</v>
      </c>
      <c r="D16" s="40">
        <f>+C16-C8</f>
        <v>1609</v>
      </c>
      <c r="E16" s="95">
        <f>+D16*1000/14/3600</f>
        <v>31.924603174603178</v>
      </c>
      <c r="F16" s="45" t="s">
        <v>14</v>
      </c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4748071</v>
      </c>
      <c r="D21" s="40">
        <f>+C21-C16</f>
        <v>588</v>
      </c>
      <c r="E21" s="95">
        <f>+D21*1000/5/3600</f>
        <v>32.666666666666664</v>
      </c>
      <c r="F21" s="45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4748649</v>
      </c>
      <c r="D26" s="40">
        <f>+C26-C21</f>
        <v>578</v>
      </c>
      <c r="E26" s="95">
        <f>+D26*1000/5/3600</f>
        <v>32.111111111111114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45869</v>
      </c>
      <c r="C7" s="101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30'!C26</f>
        <v>4748649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4750292</v>
      </c>
      <c r="D16" s="40">
        <f>+C16-C8</f>
        <v>1643</v>
      </c>
      <c r="E16" s="95">
        <f>+D16*1000/14/3600</f>
        <v>32.599206349206348</v>
      </c>
      <c r="F16" s="45" t="s">
        <v>14</v>
      </c>
      <c r="G16" s="132" t="s">
        <v>14</v>
      </c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4750879</v>
      </c>
      <c r="D21" s="40">
        <f>+C21-C16</f>
        <v>587</v>
      </c>
      <c r="E21" s="95">
        <f>+D21*1000/5/3600</f>
        <v>32.611111111111114</v>
      </c>
      <c r="F21" s="45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4751475</v>
      </c>
      <c r="D26" s="40">
        <f>+C26-C21</f>
        <v>596</v>
      </c>
      <c r="E26" s="95">
        <f>+D26*1000/5/3600</f>
        <v>33.111111111111114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45841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2'!C26</f>
        <v>4668880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4670563</v>
      </c>
      <c r="D16" s="40">
        <f>+C16-C8</f>
        <v>1683</v>
      </c>
      <c r="E16" s="95">
        <f>+D16*1000/14/3600</f>
        <v>33.392857142857139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4671162</v>
      </c>
      <c r="D21" s="40">
        <f>+C21-C16</f>
        <v>599</v>
      </c>
      <c r="E21" s="95">
        <f>+D21*1000/5/3600</f>
        <v>33.277777777777779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4671760</v>
      </c>
      <c r="D26" s="40">
        <f>+C26-C21</f>
        <v>598</v>
      </c>
      <c r="E26" s="95">
        <f>+D26*1000/5/3600</f>
        <v>33.222222222222221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45842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3'!C26</f>
        <v>4671760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4673469</v>
      </c>
      <c r="D16" s="40">
        <f>+C16-C8</f>
        <v>1709</v>
      </c>
      <c r="E16" s="95">
        <f>+D16*1000/14/3600</f>
        <v>33.908730158730158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4674079</v>
      </c>
      <c r="D21" s="40">
        <f>+C21-C16</f>
        <v>610</v>
      </c>
      <c r="E21" s="95">
        <f>+D21*1000/5/3600</f>
        <v>33.888888888888886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4674677</v>
      </c>
      <c r="D26" s="40">
        <f>+C26-C21</f>
        <v>598</v>
      </c>
      <c r="E26" s="95">
        <f>+D26*1000/5/3600</f>
        <v>33.222222222222221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45843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4'!C26</f>
        <v>4674677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4676376</v>
      </c>
      <c r="D16" s="40">
        <f>+C16-C8</f>
        <v>1699</v>
      </c>
      <c r="E16" s="95">
        <f>+D16*1000/14/3600</f>
        <v>33.710317460317462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4676973</v>
      </c>
      <c r="D21" s="40">
        <f>+C21-C16</f>
        <v>597</v>
      </c>
      <c r="E21" s="95">
        <f>+D21*1000/5/3600</f>
        <v>33.166666666666664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4677572</v>
      </c>
      <c r="D26" s="40">
        <f>+C26-C21</f>
        <v>599</v>
      </c>
      <c r="E26" s="95">
        <f>+D26*1000/5/3600</f>
        <v>33.277777777777779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45844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5'!C26</f>
        <v>4677572</v>
      </c>
      <c r="D8" s="28" t="s">
        <v>14</v>
      </c>
      <c r="E8" s="28"/>
      <c r="F8" s="8"/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4679281</v>
      </c>
      <c r="D16" s="40">
        <f>+C16-C8</f>
        <v>1709</v>
      </c>
      <c r="E16" s="95">
        <f>+D16*1000/14/3600</f>
        <v>33.908730158730158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0"/>
      <c r="H20" s="9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4679896</v>
      </c>
      <c r="D21" s="40">
        <f>+C21-C16</f>
        <v>615</v>
      </c>
      <c r="E21" s="95">
        <f>+D21*1000/5/3600</f>
        <v>34.166666666666664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4680494</v>
      </c>
      <c r="D26" s="40">
        <f>+C26-C21</f>
        <v>598</v>
      </c>
      <c r="E26" s="95">
        <f>+D26*1000/5/3600</f>
        <v>33.222222222222221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45845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6'!C26</f>
        <v>4680494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4682221</v>
      </c>
      <c r="D16" s="40">
        <f>+C16-C8</f>
        <v>1727</v>
      </c>
      <c r="E16" s="95">
        <f>+D16*1000/14/3600</f>
        <v>34.265873015873012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4682836</v>
      </c>
      <c r="D21" s="40">
        <f>+C21-C16</f>
        <v>615</v>
      </c>
      <c r="E21" s="95">
        <f>+D21*1000/5/3600</f>
        <v>34.166666666666664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4683439</v>
      </c>
      <c r="D26" s="40">
        <f>+C26-C21</f>
        <v>603</v>
      </c>
      <c r="E26" s="95">
        <f>+D26*1000/5/3600</f>
        <v>33.5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8"/>
      <c r="C2" s="139"/>
      <c r="D2" s="123" t="s">
        <v>23</v>
      </c>
      <c r="E2" s="124"/>
      <c r="F2" s="124"/>
      <c r="G2" s="124"/>
      <c r="H2" s="125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0"/>
      <c r="C3" s="141"/>
      <c r="D3" s="126"/>
      <c r="E3" s="127"/>
      <c r="F3" s="127"/>
      <c r="G3" s="127"/>
      <c r="H3" s="128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9" t="s">
        <v>24</v>
      </c>
      <c r="E5" s="130"/>
      <c r="F5" s="130"/>
      <c r="G5" s="130"/>
      <c r="H5" s="131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45846</v>
      </c>
      <c r="C7" s="22" t="s">
        <v>25</v>
      </c>
      <c r="D7" s="23" t="s">
        <v>26</v>
      </c>
      <c r="E7" s="24" t="s">
        <v>13</v>
      </c>
      <c r="F7" s="25" t="s">
        <v>27</v>
      </c>
      <c r="G7" s="134" t="s">
        <v>28</v>
      </c>
      <c r="H7" s="13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f>+'Día 7'!C26</f>
        <v>4683439</v>
      </c>
      <c r="D8" s="28" t="s">
        <v>14</v>
      </c>
      <c r="E8" s="28"/>
      <c r="F8" s="8" t="s">
        <v>14</v>
      </c>
      <c r="G8" s="136"/>
      <c r="H8" s="13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9"/>
      <c r="H9" s="120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9"/>
      <c r="H10" s="120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9"/>
      <c r="H11" s="120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9"/>
      <c r="H12" s="120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9"/>
      <c r="H13" s="120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9"/>
      <c r="H14" s="120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9"/>
      <c r="H15" s="120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4685144</v>
      </c>
      <c r="D16" s="40">
        <f>+C16-C8</f>
        <v>1705</v>
      </c>
      <c r="E16" s="95">
        <f>+D16*1000/14/3600</f>
        <v>33.829365079365083</v>
      </c>
      <c r="F16" s="41"/>
      <c r="G16" s="132"/>
      <c r="H16" s="133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9"/>
      <c r="H17" s="120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9"/>
      <c r="H18" s="120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9"/>
      <c r="H19" s="120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9"/>
      <c r="H20" s="12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4685755</v>
      </c>
      <c r="D21" s="40">
        <f>+C21-C16</f>
        <v>611</v>
      </c>
      <c r="E21" s="95">
        <f>+D21*1000/5/3600</f>
        <v>33.944444444444443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9"/>
      <c r="H22" s="12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9"/>
      <c r="H23" s="120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9"/>
      <c r="H24" s="120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9"/>
      <c r="H25" s="120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4686362</v>
      </c>
      <c r="D26" s="40">
        <f>+C26-C21</f>
        <v>607</v>
      </c>
      <c r="E26" s="95">
        <f>+D26*1000/5/3600</f>
        <v>33.722222222222221</v>
      </c>
      <c r="F26" s="41"/>
      <c r="G26" s="132"/>
      <c r="H26" s="133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9"/>
      <c r="H27" s="120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9"/>
      <c r="H28" s="120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9"/>
      <c r="H29" s="120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9"/>
      <c r="H30" s="120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9"/>
      <c r="H31" s="120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1"/>
      <c r="H32" s="122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2025-08-21T13:20:22Z</dcterms:modified>
  <cp:category/>
  <cp:contentStatus/>
</cp:coreProperties>
</file>