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01 H01\Caudal\58 Ene 2026\"/>
    </mc:Choice>
  </mc:AlternateContent>
  <bookViews>
    <workbookView xWindow="11420" yWindow="0" windowWidth="11710" windowHeight="12340" tabRatio="755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6" i="40" l="1"/>
  <c r="M44" i="40"/>
  <c r="M43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11" i="40"/>
  <c r="L43" i="40"/>
  <c r="G44" i="40"/>
  <c r="H42" i="40"/>
  <c r="G42" i="40"/>
  <c r="G12" i="40"/>
  <c r="H12" i="40" s="1"/>
  <c r="G13" i="40"/>
  <c r="H13" i="40"/>
  <c r="G14" i="40"/>
  <c r="H14" i="40"/>
  <c r="G15" i="40"/>
  <c r="H15" i="40" s="1"/>
  <c r="G16" i="40"/>
  <c r="H16" i="40" s="1"/>
  <c r="G17" i="40"/>
  <c r="H17" i="40"/>
  <c r="G18" i="40"/>
  <c r="H18" i="40" s="1"/>
  <c r="G19" i="40"/>
  <c r="H19" i="40"/>
  <c r="G20" i="40"/>
  <c r="H20" i="40"/>
  <c r="G21" i="40"/>
  <c r="H21" i="40" s="1"/>
  <c r="G22" i="40"/>
  <c r="H22" i="40"/>
  <c r="G23" i="40"/>
  <c r="H23" i="40"/>
  <c r="G24" i="40"/>
  <c r="H24" i="40" s="1"/>
  <c r="G25" i="40"/>
  <c r="H25" i="40"/>
  <c r="G26" i="40"/>
  <c r="H26" i="40"/>
  <c r="G27" i="40"/>
  <c r="H27" i="40" s="1"/>
  <c r="G28" i="40"/>
  <c r="H28" i="40"/>
  <c r="G29" i="40"/>
  <c r="H29" i="40"/>
  <c r="G30" i="40"/>
  <c r="H30" i="40" s="1"/>
  <c r="G31" i="40"/>
  <c r="H31" i="40"/>
  <c r="G32" i="40"/>
  <c r="H32" i="40"/>
  <c r="G33" i="40"/>
  <c r="H33" i="40" s="1"/>
  <c r="G34" i="40"/>
  <c r="H34" i="40"/>
  <c r="G35" i="40"/>
  <c r="H35" i="40"/>
  <c r="G36" i="40"/>
  <c r="H36" i="40" s="1"/>
  <c r="G37" i="40"/>
  <c r="H37" i="40"/>
  <c r="G38" i="40"/>
  <c r="H38" i="40"/>
  <c r="G39" i="40"/>
  <c r="H39" i="40" s="1"/>
  <c r="G40" i="40"/>
  <c r="H40" i="40"/>
  <c r="G41" i="40"/>
  <c r="H41" i="40"/>
  <c r="H11" i="40"/>
  <c r="G11" i="40"/>
  <c r="F11" i="40" l="1"/>
  <c r="L44" i="40"/>
  <c r="L40" i="40"/>
  <c r="L41" i="40"/>
  <c r="F41" i="40"/>
  <c r="F40" i="40"/>
  <c r="E16" i="33" l="1"/>
  <c r="E16" i="32"/>
  <c r="D21" i="20"/>
  <c r="D16" i="20"/>
  <c r="E21" i="20"/>
  <c r="E16" i="20"/>
  <c r="E26" i="20"/>
  <c r="D26" i="19"/>
  <c r="E26" i="19" s="1"/>
  <c r="C8" i="45" l="1"/>
  <c r="D16" i="45" s="1"/>
  <c r="E16" i="45" s="1"/>
  <c r="D26" i="45"/>
  <c r="C8" i="42"/>
  <c r="D21" i="45"/>
  <c r="E21" i="45" s="1"/>
  <c r="D32" i="45" l="1"/>
  <c r="E32" i="45" s="1"/>
  <c r="D31" i="45"/>
  <c r="E31" i="45" s="1"/>
  <c r="D30" i="45"/>
  <c r="E30" i="45" s="1"/>
  <c r="D29" i="45"/>
  <c r="E29" i="45" s="1"/>
  <c r="D28" i="45"/>
  <c r="E28" i="45" s="1"/>
  <c r="E26" i="45"/>
  <c r="D25" i="45"/>
  <c r="E25" i="45" s="1"/>
  <c r="D24" i="45"/>
  <c r="E24" i="45" s="1"/>
  <c r="D23" i="45"/>
  <c r="E23" i="45" s="1"/>
  <c r="E20" i="45"/>
  <c r="D20" i="45"/>
  <c r="D19" i="45"/>
  <c r="E19" i="45" s="1"/>
  <c r="D18" i="45"/>
  <c r="E18" i="45" s="1"/>
  <c r="D15" i="45"/>
  <c r="E15" i="45" s="1"/>
  <c r="D14" i="45"/>
  <c r="E14" i="45" s="1"/>
  <c r="D13" i="45"/>
  <c r="E13" i="45" s="1"/>
  <c r="D12" i="45"/>
  <c r="E12" i="45" s="1"/>
  <c r="D11" i="45"/>
  <c r="E11" i="45" s="1"/>
  <c r="D10" i="45"/>
  <c r="E10" i="45" s="1"/>
  <c r="E17" i="33" l="1"/>
  <c r="F37" i="40" l="1"/>
  <c r="F38" i="40"/>
  <c r="F39" i="40"/>
  <c r="C8" i="41" l="1"/>
  <c r="C8" i="34"/>
  <c r="C8" i="33"/>
  <c r="D16" i="33" s="1"/>
  <c r="L37" i="40" l="1"/>
  <c r="L38" i="40"/>
  <c r="L39" i="40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 s="1"/>
  <c r="D29" i="42"/>
  <c r="E29" i="42"/>
  <c r="D28" i="42"/>
  <c r="E28" i="42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 s="1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 s="1"/>
  <c r="D32" i="41"/>
  <c r="E32" i="41" s="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/>
  <c r="D23" i="41"/>
  <c r="E23" i="41" s="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 s="1"/>
  <c r="D10" i="41"/>
  <c r="E10" i="41"/>
  <c r="L15" i="40"/>
  <c r="L20" i="40"/>
  <c r="L25" i="40"/>
  <c r="L28" i="40"/>
  <c r="L29" i="40"/>
  <c r="L30" i="40"/>
  <c r="L31" i="40"/>
  <c r="L32" i="40"/>
  <c r="L33" i="40"/>
  <c r="L34" i="40"/>
  <c r="C8" i="32"/>
  <c r="D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 s="1"/>
  <c r="D29" i="34"/>
  <c r="E29" i="34"/>
  <c r="D28" i="34"/>
  <c r="E28" i="34" s="1"/>
  <c r="D25" i="34"/>
  <c r="E25" i="34"/>
  <c r="D24" i="34"/>
  <c r="E24" i="34"/>
  <c r="D23" i="34"/>
  <c r="E23" i="34"/>
  <c r="D21" i="34"/>
  <c r="E21" i="34" s="1"/>
  <c r="D20" i="34"/>
  <c r="E20" i="34"/>
  <c r="D19" i="34"/>
  <c r="E19" i="34"/>
  <c r="D18" i="34"/>
  <c r="E18" i="34" s="1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 s="1"/>
  <c r="D30" i="33"/>
  <c r="E30" i="33"/>
  <c r="D29" i="33"/>
  <c r="E29" i="33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 s="1"/>
  <c r="D18" i="33"/>
  <c r="E18" i="33"/>
  <c r="D15" i="33"/>
  <c r="E15" i="33"/>
  <c r="D14" i="33"/>
  <c r="E14" i="33"/>
  <c r="D13" i="33"/>
  <c r="E13" i="33"/>
  <c r="D12" i="33"/>
  <c r="E12" i="33"/>
  <c r="D11" i="33"/>
  <c r="E11" i="33"/>
  <c r="D10" i="33"/>
  <c r="E10" i="33"/>
  <c r="D32" i="32"/>
  <c r="E32" i="32" s="1"/>
  <c r="D31" i="32"/>
  <c r="E31" i="32"/>
  <c r="D30" i="32"/>
  <c r="E30" i="32"/>
  <c r="D29" i="32"/>
  <c r="E29" i="32"/>
  <c r="D28" i="32"/>
  <c r="E28" i="32"/>
  <c r="D25" i="32"/>
  <c r="E25" i="32"/>
  <c r="D24" i="32"/>
  <c r="E24" i="32"/>
  <c r="D23" i="32"/>
  <c r="E23" i="32"/>
  <c r="D21" i="32"/>
  <c r="E21" i="32" s="1"/>
  <c r="D20" i="32"/>
  <c r="E20" i="32"/>
  <c r="D19" i="32"/>
  <c r="E19" i="32" s="1"/>
  <c r="D18" i="32"/>
  <c r="E18" i="32"/>
  <c r="D15" i="32"/>
  <c r="E15" i="32"/>
  <c r="D14" i="32"/>
  <c r="E14" i="32"/>
  <c r="D13" i="32"/>
  <c r="E13" i="32"/>
  <c r="D12" i="32"/>
  <c r="E12" i="32"/>
  <c r="D11" i="32"/>
  <c r="E11" i="32" s="1"/>
  <c r="D10" i="32"/>
  <c r="E10" i="32"/>
  <c r="D32" i="31"/>
  <c r="E32" i="31" s="1"/>
  <c r="D31" i="31"/>
  <c r="E31" i="31"/>
  <c r="D30" i="31"/>
  <c r="E30" i="31"/>
  <c r="D29" i="31"/>
  <c r="E29" i="31"/>
  <c r="D28" i="31"/>
  <c r="E28" i="31" s="1"/>
  <c r="D25" i="31"/>
  <c r="E25" i="31"/>
  <c r="D24" i="31"/>
  <c r="E24" i="31" s="1"/>
  <c r="D23" i="31"/>
  <c r="E23" i="3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 s="1"/>
  <c r="D12" i="31"/>
  <c r="E12" i="31" s="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 s="1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 s="1"/>
  <c r="D13" i="30"/>
  <c r="E13" i="30"/>
  <c r="D12" i="30"/>
  <c r="E12" i="30" s="1"/>
  <c r="D11" i="30"/>
  <c r="E11" i="30"/>
  <c r="D10" i="30"/>
  <c r="E10" i="30"/>
  <c r="D32" i="29"/>
  <c r="E32" i="29"/>
  <c r="D31" i="29"/>
  <c r="E31" i="29"/>
  <c r="D30" i="29"/>
  <c r="E30" i="29"/>
  <c r="D29" i="29"/>
  <c r="E29" i="29" s="1"/>
  <c r="D28" i="29"/>
  <c r="E28" i="29"/>
  <c r="D25" i="29"/>
  <c r="E25" i="29" s="1"/>
  <c r="D24" i="29"/>
  <c r="E24" i="29"/>
  <c r="D23" i="29"/>
  <c r="E23" i="29"/>
  <c r="D21" i="29"/>
  <c r="E21" i="29" s="1"/>
  <c r="D20" i="29"/>
  <c r="E20" i="29"/>
  <c r="D19" i="29"/>
  <c r="E19" i="29"/>
  <c r="D18" i="29"/>
  <c r="E18" i="29"/>
  <c r="D15" i="29"/>
  <c r="E15" i="29" s="1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 s="1"/>
  <c r="D29" i="28"/>
  <c r="E29" i="28" s="1"/>
  <c r="D28" i="28"/>
  <c r="E28" i="28" s="1"/>
  <c r="D25" i="28"/>
  <c r="E25" i="28"/>
  <c r="D24" i="28"/>
  <c r="E24" i="28"/>
  <c r="D23" i="28"/>
  <c r="E23" i="28" s="1"/>
  <c r="D21" i="28"/>
  <c r="E21" i="28" s="1"/>
  <c r="D20" i="28"/>
  <c r="E20" i="28"/>
  <c r="D19" i="28"/>
  <c r="E19" i="28"/>
  <c r="D18" i="28"/>
  <c r="E18" i="28" s="1"/>
  <c r="D15" i="28"/>
  <c r="E15" i="28" s="1"/>
  <c r="D14" i="28"/>
  <c r="E14" i="28" s="1"/>
  <c r="D13" i="28"/>
  <c r="E13" i="28"/>
  <c r="D12" i="28"/>
  <c r="E12" i="28"/>
  <c r="D11" i="28"/>
  <c r="E11" i="28"/>
  <c r="D10" i="28"/>
  <c r="E10" i="28"/>
  <c r="D32" i="27"/>
  <c r="E32" i="27"/>
  <c r="D31" i="27"/>
  <c r="E31" i="27" s="1"/>
  <c r="D30" i="27"/>
  <c r="E30" i="27" s="1"/>
  <c r="D29" i="27"/>
  <c r="E29" i="27" s="1"/>
  <c r="D28" i="27"/>
  <c r="E28" i="27"/>
  <c r="D25" i="27"/>
  <c r="E25" i="27"/>
  <c r="D24" i="27"/>
  <c r="E24" i="27"/>
  <c r="D23" i="27"/>
  <c r="E23" i="27"/>
  <c r="D21" i="27"/>
  <c r="E21" i="27" s="1"/>
  <c r="D20" i="27"/>
  <c r="E20" i="27"/>
  <c r="D19" i="27"/>
  <c r="E19" i="27" s="1"/>
  <c r="D18" i="27"/>
  <c r="E18" i="27" s="1"/>
  <c r="D15" i="27"/>
  <c r="E15" i="27" s="1"/>
  <c r="D14" i="27"/>
  <c r="E14" i="27"/>
  <c r="D13" i="27"/>
  <c r="E13" i="27"/>
  <c r="D12" i="27"/>
  <c r="E12" i="27"/>
  <c r="D11" i="27"/>
  <c r="E11" i="27"/>
  <c r="D10" i="27"/>
  <c r="E10" i="27"/>
  <c r="D32" i="26"/>
  <c r="E32" i="26" s="1"/>
  <c r="D31" i="26"/>
  <c r="E31" i="26"/>
  <c r="D30" i="26"/>
  <c r="E30" i="26" s="1"/>
  <c r="D29" i="26"/>
  <c r="E29" i="26"/>
  <c r="D28" i="26"/>
  <c r="E28" i="26"/>
  <c r="D25" i="26"/>
  <c r="E25" i="26"/>
  <c r="D24" i="26"/>
  <c r="E24" i="26"/>
  <c r="D23" i="26"/>
  <c r="E23" i="26"/>
  <c r="D21" i="26"/>
  <c r="E21" i="26" s="1"/>
  <c r="D20" i="26"/>
  <c r="E20" i="26" s="1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 s="1"/>
  <c r="D32" i="25"/>
  <c r="E32" i="25"/>
  <c r="D31" i="25"/>
  <c r="E31" i="25" s="1"/>
  <c r="D30" i="25"/>
  <c r="E30" i="25"/>
  <c r="D29" i="25"/>
  <c r="E29" i="25"/>
  <c r="D28" i="25"/>
  <c r="E28" i="25"/>
  <c r="D25" i="25"/>
  <c r="E25" i="25"/>
  <c r="D24" i="25"/>
  <c r="E24" i="25"/>
  <c r="D23" i="25"/>
  <c r="E23" i="25" s="1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/>
  <c r="D12" i="25"/>
  <c r="E12" i="25"/>
  <c r="D11" i="25"/>
  <c r="E11" i="25"/>
  <c r="D10" i="25"/>
  <c r="E10" i="25"/>
  <c r="D32" i="24"/>
  <c r="E32" i="24"/>
  <c r="D31" i="24"/>
  <c r="E31" i="24"/>
  <c r="D30" i="24"/>
  <c r="E30" i="24"/>
  <c r="D29" i="24"/>
  <c r="E29" i="24"/>
  <c r="D28" i="24"/>
  <c r="E28" i="24"/>
  <c r="D25" i="24"/>
  <c r="E25" i="24"/>
  <c r="D24" i="24"/>
  <c r="E24" i="24" s="1"/>
  <c r="D23" i="24"/>
  <c r="E23" i="24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 s="1"/>
  <c r="D12" i="24"/>
  <c r="E12" i="24" s="1"/>
  <c r="D11" i="24"/>
  <c r="E11" i="24" s="1"/>
  <c r="D10" i="24"/>
  <c r="E10" i="24"/>
  <c r="D32" i="23"/>
  <c r="E32" i="23"/>
  <c r="D31" i="23"/>
  <c r="E31" i="23"/>
  <c r="D30" i="23"/>
  <c r="E30" i="23"/>
  <c r="D29" i="23"/>
  <c r="E29" i="23"/>
  <c r="D28" i="23"/>
  <c r="E28" i="23" s="1"/>
  <c r="D25" i="23"/>
  <c r="E25" i="23" s="1"/>
  <c r="D24" i="23"/>
  <c r="E24" i="23" s="1"/>
  <c r="D23" i="23"/>
  <c r="E23" i="23"/>
  <c r="D21" i="23"/>
  <c r="E21" i="23" s="1"/>
  <c r="D20" i="23"/>
  <c r="E20" i="23"/>
  <c r="D19" i="23"/>
  <c r="E19" i="23"/>
  <c r="D18" i="23"/>
  <c r="E18" i="23"/>
  <c r="D15" i="23"/>
  <c r="E15" i="23"/>
  <c r="D14" i="23"/>
  <c r="E14" i="23" s="1"/>
  <c r="D13" i="23"/>
  <c r="E13" i="23"/>
  <c r="D12" i="23"/>
  <c r="E12" i="23"/>
  <c r="D11" i="23"/>
  <c r="E11" i="23"/>
  <c r="D10" i="23"/>
  <c r="E10" i="23"/>
  <c r="D32" i="22"/>
  <c r="E32" i="22"/>
  <c r="D31" i="22"/>
  <c r="E31" i="22"/>
  <c r="D30" i="22"/>
  <c r="E30" i="22"/>
  <c r="D29" i="22"/>
  <c r="E29" i="22" s="1"/>
  <c r="D28" i="22"/>
  <c r="E28" i="22"/>
  <c r="D25" i="22"/>
  <c r="E25" i="22"/>
  <c r="D24" i="22"/>
  <c r="E24" i="22"/>
  <c r="D23" i="22"/>
  <c r="E23" i="22"/>
  <c r="D21" i="22"/>
  <c r="E21" i="22" s="1"/>
  <c r="D20" i="22"/>
  <c r="E20" i="22"/>
  <c r="D19" i="22"/>
  <c r="E19" i="22"/>
  <c r="D18" i="22"/>
  <c r="E18" i="22" s="1"/>
  <c r="D15" i="22"/>
  <c r="E15" i="22" s="1"/>
  <c r="D14" i="22"/>
  <c r="E14" i="22" s="1"/>
  <c r="D13" i="22"/>
  <c r="E13" i="22"/>
  <c r="D12" i="22"/>
  <c r="E12" i="22"/>
  <c r="D11" i="22"/>
  <c r="E11" i="22"/>
  <c r="D10" i="22"/>
  <c r="E10" i="22"/>
  <c r="D32" i="21"/>
  <c r="E32" i="21"/>
  <c r="D31" i="21"/>
  <c r="E31" i="21" s="1"/>
  <c r="D30" i="21"/>
  <c r="E30" i="21" s="1"/>
  <c r="D29" i="21"/>
  <c r="E29" i="21" s="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 s="1"/>
  <c r="D18" i="21"/>
  <c r="E18" i="21"/>
  <c r="D15" i="21"/>
  <c r="E15" i="21"/>
  <c r="D14" i="21"/>
  <c r="E14" i="21"/>
  <c r="D13" i="21"/>
  <c r="E13" i="21"/>
  <c r="D12" i="21"/>
  <c r="E12" i="21"/>
  <c r="D11" i="21"/>
  <c r="E11" i="21"/>
  <c r="D10" i="21"/>
  <c r="E10" i="21"/>
  <c r="D32" i="20"/>
  <c r="E32" i="20" s="1"/>
  <c r="D31" i="20"/>
  <c r="E31" i="20"/>
  <c r="D30" i="20"/>
  <c r="E30" i="20"/>
  <c r="D29" i="20"/>
  <c r="E29" i="20"/>
  <c r="D28" i="20"/>
  <c r="E28" i="20"/>
  <c r="D25" i="20"/>
  <c r="E25" i="20"/>
  <c r="D24" i="20"/>
  <c r="E24" i="20"/>
  <c r="D23" i="20"/>
  <c r="E23" i="20"/>
  <c r="D20" i="20"/>
  <c r="E20" i="20" s="1"/>
  <c r="D19" i="20"/>
  <c r="E19" i="20" s="1"/>
  <c r="D18" i="20"/>
  <c r="E18" i="20"/>
  <c r="D15" i="20"/>
  <c r="E15" i="20"/>
  <c r="D14" i="20"/>
  <c r="E14" i="20"/>
  <c r="D13" i="20"/>
  <c r="E13" i="20"/>
  <c r="D12" i="20"/>
  <c r="E12" i="20"/>
  <c r="D11" i="20"/>
  <c r="E11" i="20" s="1"/>
  <c r="D10" i="20"/>
  <c r="E10" i="20" s="1"/>
  <c r="D32" i="19"/>
  <c r="E32" i="19" s="1"/>
  <c r="D31" i="19"/>
  <c r="E31" i="19"/>
  <c r="D30" i="19"/>
  <c r="E30" i="19" s="1"/>
  <c r="D29" i="19"/>
  <c r="E29" i="19"/>
  <c r="D28" i="19"/>
  <c r="E28" i="19"/>
  <c r="D25" i="19"/>
  <c r="E25" i="19"/>
  <c r="D24" i="19"/>
  <c r="E24" i="19"/>
  <c r="D23" i="19"/>
  <c r="E23" i="19" s="1"/>
  <c r="D21" i="19"/>
  <c r="E21" i="19" s="1"/>
  <c r="D20" i="19"/>
  <c r="E20" i="19" s="1"/>
  <c r="D19" i="19"/>
  <c r="E19" i="19"/>
  <c r="D18" i="19"/>
  <c r="E18" i="19"/>
  <c r="D15" i="19"/>
  <c r="E15" i="19"/>
  <c r="D14" i="19"/>
  <c r="E14" i="19"/>
  <c r="D13" i="19"/>
  <c r="E13" i="19"/>
  <c r="D12" i="19"/>
  <c r="E12" i="19" s="1"/>
  <c r="D11" i="19"/>
  <c r="E11" i="19" s="1"/>
  <c r="D10" i="19"/>
  <c r="E10" i="19" s="1"/>
  <c r="D32" i="18"/>
  <c r="E32" i="18"/>
  <c r="D31" i="18"/>
  <c r="E31" i="18"/>
  <c r="D30" i="18"/>
  <c r="E30" i="18"/>
  <c r="D29" i="18"/>
  <c r="E29" i="18"/>
  <c r="D28" i="18"/>
  <c r="E28" i="18"/>
  <c r="D25" i="18"/>
  <c r="E25" i="18" s="1"/>
  <c r="D24" i="18"/>
  <c r="E24" i="18" s="1"/>
  <c r="D23" i="18"/>
  <c r="E23" i="18" s="1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 s="1"/>
  <c r="D12" i="18"/>
  <c r="E12" i="18"/>
  <c r="D11" i="18"/>
  <c r="E11" i="18"/>
  <c r="D10" i="18"/>
  <c r="E10" i="18"/>
  <c r="D32" i="17"/>
  <c r="E32" i="17"/>
  <c r="D31" i="17"/>
  <c r="E31" i="17"/>
  <c r="D30" i="17"/>
  <c r="E30" i="17"/>
  <c r="D29" i="17"/>
  <c r="E29" i="17"/>
  <c r="D28" i="17"/>
  <c r="E28" i="17" s="1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 s="1"/>
  <c r="D13" i="17"/>
  <c r="E13" i="17" s="1"/>
  <c r="D12" i="17"/>
  <c r="E12" i="17" s="1"/>
  <c r="D11" i="17"/>
  <c r="E11" i="17"/>
  <c r="D10" i="17"/>
  <c r="E10" i="17"/>
  <c r="D32" i="16"/>
  <c r="E32" i="16"/>
  <c r="D31" i="16"/>
  <c r="E31" i="16"/>
  <c r="D30" i="16"/>
  <c r="E30" i="16"/>
  <c r="D29" i="16"/>
  <c r="E29" i="16" s="1"/>
  <c r="D28" i="16"/>
  <c r="E28" i="16" s="1"/>
  <c r="E26" i="16"/>
  <c r="D25" i="16"/>
  <c r="E25" i="16"/>
  <c r="D24" i="16"/>
  <c r="E24" i="16"/>
  <c r="D23" i="16"/>
  <c r="E23" i="16"/>
  <c r="D21" i="16"/>
  <c r="E21" i="16" s="1"/>
  <c r="D20" i="16"/>
  <c r="E20" i="16"/>
  <c r="D19" i="16"/>
  <c r="E19" i="16"/>
  <c r="D18" i="16"/>
  <c r="E18" i="16" s="1"/>
  <c r="D15" i="16"/>
  <c r="E15" i="16" s="1"/>
  <c r="D14" i="16"/>
  <c r="E14" i="16" s="1"/>
  <c r="D13" i="16"/>
  <c r="E13" i="16"/>
  <c r="D12" i="16"/>
  <c r="E12" i="16"/>
  <c r="D11" i="16"/>
  <c r="E11" i="16"/>
  <c r="D10" i="16"/>
  <c r="E10" i="16"/>
  <c r="D32" i="15"/>
  <c r="E32" i="15"/>
  <c r="D31" i="15"/>
  <c r="E31" i="15" s="1"/>
  <c r="D30" i="15"/>
  <c r="E30" i="15" s="1"/>
  <c r="D29" i="15"/>
  <c r="E29" i="15" s="1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 s="1"/>
  <c r="D18" i="15"/>
  <c r="E18" i="15"/>
  <c r="D15" i="15"/>
  <c r="E15" i="15"/>
  <c r="D14" i="15"/>
  <c r="E14" i="15"/>
  <c r="D13" i="15"/>
  <c r="E13" i="15"/>
  <c r="D12" i="15"/>
  <c r="E12" i="15"/>
  <c r="D11" i="15"/>
  <c r="E11" i="15"/>
  <c r="D10" i="15"/>
  <c r="E10" i="15"/>
  <c r="D32" i="14"/>
  <c r="E32" i="14" s="1"/>
  <c r="D31" i="14"/>
  <c r="E31" i="14"/>
  <c r="D30" i="14"/>
  <c r="E30" i="14"/>
  <c r="D29" i="14"/>
  <c r="E29" i="14"/>
  <c r="D28" i="14"/>
  <c r="E28" i="14"/>
  <c r="D25" i="14"/>
  <c r="E25" i="14"/>
  <c r="D24" i="14"/>
  <c r="E24" i="14"/>
  <c r="D23" i="14"/>
  <c r="E23" i="14"/>
  <c r="D21" i="14"/>
  <c r="E21" i="14" s="1"/>
  <c r="D20" i="14"/>
  <c r="E20" i="14" s="1"/>
  <c r="D19" i="14"/>
  <c r="E19" i="14" s="1"/>
  <c r="D18" i="14"/>
  <c r="E18" i="14"/>
  <c r="D15" i="14"/>
  <c r="E15" i="14"/>
  <c r="D14" i="14"/>
  <c r="E14" i="14"/>
  <c r="D13" i="14"/>
  <c r="E13" i="14"/>
  <c r="D12" i="14"/>
  <c r="E12" i="14" s="1"/>
  <c r="D11" i="14"/>
  <c r="E11" i="14" s="1"/>
  <c r="D32" i="13"/>
  <c r="E32" i="13" s="1"/>
  <c r="D31" i="13"/>
  <c r="E31" i="13" s="1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 s="1"/>
  <c r="D21" i="13"/>
  <c r="E21" i="13" s="1"/>
  <c r="D20" i="13"/>
  <c r="E20" i="13" s="1"/>
  <c r="D19" i="13"/>
  <c r="E19" i="13"/>
  <c r="D18" i="13"/>
  <c r="E18" i="13"/>
  <c r="D15" i="13"/>
  <c r="E15" i="13"/>
  <c r="D14" i="13"/>
  <c r="E14" i="13"/>
  <c r="D13" i="13"/>
  <c r="E13" i="13"/>
  <c r="D12" i="13"/>
  <c r="E12" i="13" s="1"/>
  <c r="D11" i="13"/>
  <c r="E11" i="13" s="1"/>
  <c r="D10" i="13"/>
  <c r="E10" i="13" s="1"/>
  <c r="D32" i="12"/>
  <c r="E32" i="12"/>
  <c r="D31" i="12"/>
  <c r="E31" i="12"/>
  <c r="D30" i="12"/>
  <c r="E30" i="12"/>
  <c r="D29" i="12"/>
  <c r="E29" i="12"/>
  <c r="D28" i="12"/>
  <c r="E28" i="12"/>
  <c r="D25" i="12"/>
  <c r="E25" i="12" s="1"/>
  <c r="D24" i="12"/>
  <c r="E24" i="12" s="1"/>
  <c r="D23" i="12"/>
  <c r="E23" i="12" s="1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 s="1"/>
  <c r="D12" i="12"/>
  <c r="E12" i="12"/>
  <c r="D11" i="12"/>
  <c r="E11" i="12"/>
  <c r="D10" i="12"/>
  <c r="E10" i="12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/>
  <c r="D18" i="11"/>
  <c r="E18" i="11"/>
  <c r="D15" i="11"/>
  <c r="E15" i="11"/>
  <c r="D14" i="11"/>
  <c r="E14" i="11"/>
  <c r="D13" i="11"/>
  <c r="E13" i="11" s="1"/>
  <c r="D12" i="11"/>
  <c r="E12" i="11"/>
  <c r="D11" i="11"/>
  <c r="E11" i="11"/>
  <c r="D10" i="11"/>
  <c r="E10" i="11"/>
  <c r="D32" i="10"/>
  <c r="E32" i="10"/>
  <c r="D31" i="10"/>
  <c r="E31" i="10" s="1"/>
  <c r="D30" i="10"/>
  <c r="E30" i="10"/>
  <c r="D29" i="10"/>
  <c r="E29" i="10"/>
  <c r="D28" i="10"/>
  <c r="E28" i="10" s="1"/>
  <c r="D25" i="10"/>
  <c r="E25" i="10" s="1"/>
  <c r="D24" i="10"/>
  <c r="E24" i="10" s="1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 s="1"/>
  <c r="D12" i="10"/>
  <c r="E12" i="10"/>
  <c r="D11" i="10"/>
  <c r="E11" i="10"/>
  <c r="D10" i="10"/>
  <c r="E10" i="10"/>
  <c r="D32" i="9"/>
  <c r="E32" i="9"/>
  <c r="D31" i="9"/>
  <c r="E31" i="9"/>
  <c r="D30" i="9"/>
  <c r="E30" i="9"/>
  <c r="D29" i="9"/>
  <c r="E29" i="9"/>
  <c r="D28" i="9"/>
  <c r="E28" i="9" s="1"/>
  <c r="D25" i="9"/>
  <c r="E25" i="9" s="1"/>
  <c r="D24" i="9"/>
  <c r="E24" i="9" s="1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 s="1"/>
  <c r="D13" i="9"/>
  <c r="E13" i="9"/>
  <c r="D12" i="9"/>
  <c r="E12" i="9"/>
  <c r="D11" i="9"/>
  <c r="E11" i="9"/>
  <c r="D10" i="9"/>
  <c r="E10" i="9"/>
  <c r="D32" i="8"/>
  <c r="E32" i="8" s="1"/>
  <c r="D31" i="8"/>
  <c r="E31" i="8"/>
  <c r="D30" i="8"/>
  <c r="E30" i="8"/>
  <c r="D29" i="8"/>
  <c r="E29" i="8" s="1"/>
  <c r="D28" i="8"/>
  <c r="E28" i="8"/>
  <c r="D25" i="8"/>
  <c r="E25" i="8" s="1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 s="1"/>
  <c r="D14" i="8"/>
  <c r="E14" i="8"/>
  <c r="D13" i="8"/>
  <c r="E13" i="8"/>
  <c r="D12" i="8"/>
  <c r="E12" i="8"/>
  <c r="D11" i="8"/>
  <c r="E11" i="8"/>
  <c r="D10" i="8"/>
  <c r="E10" i="8"/>
  <c r="D32" i="7"/>
  <c r="E32" i="7"/>
  <c r="D11" i="7"/>
  <c r="E11" i="7"/>
  <c r="D12" i="7"/>
  <c r="E12" i="7" s="1"/>
  <c r="D13" i="7"/>
  <c r="E13" i="7"/>
  <c r="D14" i="7"/>
  <c r="E14" i="7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 s="1"/>
  <c r="D30" i="7"/>
  <c r="E30" i="7" s="1"/>
  <c r="D31" i="7"/>
  <c r="E31" i="7"/>
  <c r="D10" i="7"/>
  <c r="E10" i="7"/>
  <c r="L12" i="40"/>
  <c r="L18" i="40"/>
  <c r="L16" i="40"/>
  <c r="L36" i="40"/>
  <c r="L35" i="40"/>
  <c r="L19" i="40"/>
  <c r="L27" i="40"/>
  <c r="L24" i="40"/>
  <c r="L22" i="40"/>
  <c r="L14" i="40"/>
  <c r="L13" i="40"/>
  <c r="L11" i="40"/>
  <c r="L17" i="40"/>
  <c r="L26" i="40"/>
  <c r="L23" i="40"/>
  <c r="L21" i="40"/>
</calcChain>
</file>

<file path=xl/sharedStrings.xml><?xml version="1.0" encoding="utf-8"?>
<sst xmlns="http://schemas.openxmlformats.org/spreadsheetml/2006/main" count="728" uniqueCount="56">
  <si>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</si>
  <si>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</si>
  <si>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</si>
  <si>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</si>
  <si>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</si>
  <si>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</si>
  <si>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</si>
  <si>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Consumo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</si>
  <si>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</si>
  <si>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</si>
  <si>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</si>
  <si>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</si>
  <si>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</si>
  <si>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</si>
  <si>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</si>
  <si>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</si>
  <si>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</si>
  <si>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</si>
  <si>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</si>
  <si>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</si>
  <si>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</si>
  <si>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</si>
  <si>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</si>
  <si>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</si>
  <si>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</si>
  <si>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</si>
  <si>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</si>
  <si>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</si>
  <si>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</si>
  <si>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</si>
  <si>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</si>
  <si>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9 de enero 2026</t>
  </si>
  <si>
    <t>10 de enero 2026</t>
  </si>
  <si>
    <t>11 de enero 2026</t>
  </si>
  <si>
    <t>12 de enero 2026</t>
  </si>
  <si>
    <t>13 de enero 2026</t>
  </si>
  <si>
    <t>14 de enero 2026</t>
  </si>
  <si>
    <t>15 de enero 2026</t>
  </si>
  <si>
    <t>16  de enero 2026</t>
  </si>
  <si>
    <t>17 de enero 2026</t>
  </si>
  <si>
    <t>18 de enero 2026</t>
  </si>
  <si>
    <t>19 de enero 2026</t>
  </si>
  <si>
    <t>20 de enero 2026</t>
  </si>
  <si>
    <t>21 de enero 2026</t>
  </si>
  <si>
    <t>22 de enero 2026</t>
  </si>
  <si>
    <t>23 de enro 2026</t>
  </si>
  <si>
    <t>24 de enro 2026</t>
  </si>
  <si>
    <t>25 de enero 2026</t>
  </si>
  <si>
    <t>26 de enero 2026</t>
  </si>
  <si>
    <t>27 de enero 2026</t>
  </si>
  <si>
    <t>28 de enero 2026</t>
  </si>
  <si>
    <t>29 de enero 2026</t>
  </si>
  <si>
    <t>30 de enero 2026</t>
  </si>
  <si>
    <t>31 de enero 2026</t>
  </si>
  <si>
    <t>Registro, m3</t>
  </si>
  <si>
    <t>m3/d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</si>
</sst>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0" fontId="0" fillId="5" borderId="40" xfId="0" applyFill="1" applyBorder="1"/>
    <xf numFmtId="0" fontId="0" fillId="5" borderId="41" xfId="0" applyFill="1" applyBorder="1"/>
    <xf numFmtId="3" fontId="9" fillId="5" borderId="43" xfId="0" applyNumberFormat="1" applyFont="1" applyFill="1" applyBorder="1" applyAlignment="1">
      <alignment horizontal="center"/>
    </xf>
    <xf numFmtId="0" fontId="0" fillId="5" borderId="45" xfId="0" applyFill="1" applyBorder="1"/>
    <xf numFmtId="0" fontId="0" fillId="5" borderId="47" xfId="0" applyFill="1" applyBorder="1"/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2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59" xfId="0" applyNumberFormat="1" applyFont="1" applyFill="1" applyBorder="1" applyAlignment="1">
      <alignment horizontal="center"/>
    </xf>
    <xf numFmtId="3" fontId="9" fillId="5" borderId="60" xfId="0" applyNumberFormat="1" applyFont="1" applyFill="1" applyBorder="1" applyAlignment="1">
      <alignment horizontal="center"/>
    </xf>
    <xf numFmtId="166" fontId="9" fillId="5" borderId="58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1" xfId="0" applyBorder="1"/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2" xfId="0" applyNumberFormat="1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167" fontId="9" fillId="5" borderId="38" xfId="1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wrapText="1"/>
    </xf>
    <xf numFmtId="0" fontId="0" fillId="5" borderId="46" xfId="0" applyFill="1" applyBorder="1" applyAlignment="1">
      <alignment horizontal="center"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3" fontId="1" fillId="3" borderId="5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A4" zoomScale="90" zoomScaleNormal="90" workbookViewId="0">
      <selection activeCell="P28" sqref="P28"/>
    </sheetView>
  </sheetViews>
  <sheetFormatPr baseColWidth="10" defaultColWidth="11.453125" defaultRowHeight="14.5" x14ac:dyDescent="0.35"/>
  <cols>
    <col min="6" max="6" width="12.08984375" customWidth="1"/>
    <col min="8" max="8" width="8.90625" customWidth="1"/>
    <col min="9" max="9" width="5" customWidth="1"/>
    <col min="10" max="10" width="7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60" t="s">
        <v>1</v>
      </c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60" t="s">
        <v>3</v>
      </c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4" customHeight="1" x14ac:dyDescent="0.35">
      <c r="A8" s="1"/>
      <c r="B8" s="1"/>
      <c r="C8" s="97" t="s">
        <v>4</v>
      </c>
      <c r="D8" s="97" t="s">
        <v>5</v>
      </c>
      <c r="E8" s="46" t="s">
        <v>6</v>
      </c>
      <c r="F8" s="97" t="s">
        <v>54</v>
      </c>
      <c r="G8" s="101" t="s">
        <v>7</v>
      </c>
      <c r="H8" s="102"/>
      <c r="I8" s="1"/>
      <c r="J8" s="62"/>
      <c r="K8" s="99" t="s">
        <v>8</v>
      </c>
      <c r="L8" s="97" t="s">
        <v>9</v>
      </c>
      <c r="M8" s="99" t="s">
        <v>10</v>
      </c>
      <c r="N8" s="1"/>
      <c r="O8" s="1"/>
      <c r="P8" s="1"/>
      <c r="Q8" s="1"/>
      <c r="R8" s="1"/>
      <c r="S8" s="1"/>
    </row>
    <row r="9" spans="1:19" x14ac:dyDescent="0.35">
      <c r="A9" s="1"/>
      <c r="B9" s="1"/>
      <c r="C9" s="98"/>
      <c r="D9" s="98"/>
      <c r="E9" s="94" t="s">
        <v>11</v>
      </c>
      <c r="F9" s="98"/>
      <c r="G9" s="103"/>
      <c r="H9" s="104"/>
      <c r="I9" s="1"/>
      <c r="J9" s="62"/>
      <c r="K9" s="100"/>
      <c r="L9" s="98"/>
      <c r="M9" s="100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46">
        <v>0</v>
      </c>
      <c r="D10" s="71">
        <v>46022</v>
      </c>
      <c r="E10" s="72">
        <v>0.33333333333333331</v>
      </c>
      <c r="F10" s="73">
        <v>5195048</v>
      </c>
      <c r="G10" s="64" t="s">
        <v>55</v>
      </c>
      <c r="H10" s="64" t="s">
        <v>13</v>
      </c>
      <c r="I10" s="1"/>
      <c r="J10" s="62"/>
      <c r="K10" s="95" t="s">
        <v>13</v>
      </c>
      <c r="L10" s="46" t="s">
        <v>55</v>
      </c>
      <c r="M10" s="95" t="s">
        <v>55</v>
      </c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47">
        <v>1</v>
      </c>
      <c r="D11" s="48">
        <v>46023</v>
      </c>
      <c r="E11" s="61">
        <v>0.33333333333333331</v>
      </c>
      <c r="F11" s="49">
        <f>'Día 1'!C16</f>
        <v>5197988</v>
      </c>
      <c r="G11" s="49">
        <f>F11-F10</f>
        <v>2940</v>
      </c>
      <c r="H11" s="50">
        <f>G11*1000/24/60/60</f>
        <v>34.027777777777779</v>
      </c>
      <c r="I11" s="1"/>
      <c r="K11" s="49">
        <v>30</v>
      </c>
      <c r="L11" s="49">
        <f>K11*60*60*24/1000</f>
        <v>2592</v>
      </c>
      <c r="M11" s="49">
        <f>G11</f>
        <v>2940</v>
      </c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47">
        <v>2</v>
      </c>
      <c r="D12" s="48">
        <v>46024</v>
      </c>
      <c r="E12" s="61">
        <v>0.33333333333333331</v>
      </c>
      <c r="F12" s="49">
        <f>'Día 2'!C16</f>
        <v>5200908</v>
      </c>
      <c r="G12" s="49">
        <f t="shared" ref="G12:G41" si="0">F12-F11</f>
        <v>2920</v>
      </c>
      <c r="H12" s="50">
        <f t="shared" ref="H12:H41" si="1">G12*1000/24/60/60</f>
        <v>33.796296296296298</v>
      </c>
      <c r="I12" s="1"/>
      <c r="J12" s="63"/>
      <c r="K12" s="49">
        <v>30</v>
      </c>
      <c r="L12" s="49">
        <f t="shared" ref="L12:L39" si="2">K12*60*60*24/1000</f>
        <v>2592</v>
      </c>
      <c r="M12" s="49">
        <f t="shared" ref="M12:M41" si="3">G12</f>
        <v>2920</v>
      </c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47">
        <v>3</v>
      </c>
      <c r="D13" s="48">
        <v>46025</v>
      </c>
      <c r="E13" s="61">
        <v>0.33333333333333331</v>
      </c>
      <c r="F13" s="49">
        <f>'Día 3'!C16</f>
        <v>5203828</v>
      </c>
      <c r="G13" s="49">
        <f t="shared" si="0"/>
        <v>2920</v>
      </c>
      <c r="H13" s="50">
        <f t="shared" si="1"/>
        <v>33.796296296296298</v>
      </c>
      <c r="I13" s="1"/>
      <c r="J13" s="63"/>
      <c r="K13" s="49">
        <v>30</v>
      </c>
      <c r="L13" s="49">
        <f t="shared" si="2"/>
        <v>2592</v>
      </c>
      <c r="M13" s="49">
        <f t="shared" si="3"/>
        <v>2920</v>
      </c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47">
        <v>4</v>
      </c>
      <c r="D14" s="48">
        <v>46026</v>
      </c>
      <c r="E14" s="61">
        <v>0.33333333333333331</v>
      </c>
      <c r="F14" s="49">
        <f>'Día 4'!C16</f>
        <v>5206758</v>
      </c>
      <c r="G14" s="49">
        <f t="shared" si="0"/>
        <v>2930</v>
      </c>
      <c r="H14" s="50">
        <f t="shared" si="1"/>
        <v>33.912037037037038</v>
      </c>
      <c r="I14" s="1"/>
      <c r="J14" s="63"/>
      <c r="K14" s="49">
        <v>30</v>
      </c>
      <c r="L14" s="49">
        <f t="shared" si="2"/>
        <v>2592</v>
      </c>
      <c r="M14" s="49">
        <f t="shared" si="3"/>
        <v>2930</v>
      </c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47">
        <v>5</v>
      </c>
      <c r="D15" s="48">
        <v>46027</v>
      </c>
      <c r="E15" s="61">
        <v>0.33333333333333331</v>
      </c>
      <c r="F15" s="49">
        <f>'Día 5'!C16</f>
        <v>5209710</v>
      </c>
      <c r="G15" s="49">
        <f t="shared" si="0"/>
        <v>2952</v>
      </c>
      <c r="H15" s="50">
        <f t="shared" si="1"/>
        <v>34.166666666666664</v>
      </c>
      <c r="I15" s="1"/>
      <c r="J15" s="63"/>
      <c r="K15" s="49">
        <v>30</v>
      </c>
      <c r="L15" s="49">
        <f t="shared" si="2"/>
        <v>2592</v>
      </c>
      <c r="M15" s="49">
        <f t="shared" si="3"/>
        <v>2952</v>
      </c>
      <c r="N15" s="1"/>
      <c r="O15" s="1"/>
      <c r="P15" s="1"/>
      <c r="Q15" s="1"/>
      <c r="R15" s="1"/>
      <c r="S15" s="1"/>
    </row>
    <row r="16" spans="1:19" x14ac:dyDescent="0.35">
      <c r="A16" s="1"/>
      <c r="B16" s="1"/>
      <c r="C16" s="47">
        <v>6</v>
      </c>
      <c r="D16" s="48">
        <v>46028</v>
      </c>
      <c r="E16" s="61">
        <v>0.33333333333333331</v>
      </c>
      <c r="F16" s="49">
        <f>'DÍa 6'!C16</f>
        <v>5212665</v>
      </c>
      <c r="G16" s="49">
        <f t="shared" si="0"/>
        <v>2955</v>
      </c>
      <c r="H16" s="50">
        <f t="shared" si="1"/>
        <v>34.201388888888893</v>
      </c>
      <c r="I16" s="1"/>
      <c r="J16" s="63"/>
      <c r="K16" s="49">
        <v>30</v>
      </c>
      <c r="L16" s="49">
        <f t="shared" si="2"/>
        <v>2592</v>
      </c>
      <c r="M16" s="49">
        <f t="shared" si="3"/>
        <v>2955</v>
      </c>
      <c r="N16" s="1"/>
      <c r="O16" s="1"/>
      <c r="P16" s="1"/>
      <c r="Q16" s="1"/>
      <c r="R16" s="1"/>
      <c r="S16" s="1"/>
    </row>
    <row r="17" spans="1:19" x14ac:dyDescent="0.35">
      <c r="A17" s="1"/>
      <c r="B17" s="1"/>
      <c r="C17" s="47">
        <v>7</v>
      </c>
      <c r="D17" s="48">
        <v>46029</v>
      </c>
      <c r="E17" s="61">
        <v>0.33333333333333331</v>
      </c>
      <c r="F17" s="49">
        <f>'Día 7'!C16</f>
        <v>5215624</v>
      </c>
      <c r="G17" s="49">
        <f t="shared" si="0"/>
        <v>2959</v>
      </c>
      <c r="H17" s="50">
        <f t="shared" si="1"/>
        <v>34.24768518518519</v>
      </c>
      <c r="I17" s="1"/>
      <c r="J17" s="63"/>
      <c r="K17" s="49">
        <v>30</v>
      </c>
      <c r="L17" s="49">
        <f t="shared" si="2"/>
        <v>2592</v>
      </c>
      <c r="M17" s="49">
        <f t="shared" si="3"/>
        <v>2959</v>
      </c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47">
        <v>8</v>
      </c>
      <c r="D18" s="48">
        <v>46030</v>
      </c>
      <c r="E18" s="61">
        <v>0.33333333333333331</v>
      </c>
      <c r="F18" s="49">
        <f>'Día 8'!C16</f>
        <v>5218568</v>
      </c>
      <c r="G18" s="49">
        <f t="shared" si="0"/>
        <v>2944</v>
      </c>
      <c r="H18" s="50">
        <f t="shared" si="1"/>
        <v>34.074074074074076</v>
      </c>
      <c r="I18" s="1"/>
      <c r="J18" s="63"/>
      <c r="K18" s="49">
        <v>30</v>
      </c>
      <c r="L18" s="49">
        <f t="shared" si="2"/>
        <v>2592</v>
      </c>
      <c r="M18" s="49">
        <f t="shared" si="3"/>
        <v>2944</v>
      </c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47">
        <v>9</v>
      </c>
      <c r="D19" s="48">
        <v>46031</v>
      </c>
      <c r="E19" s="61">
        <v>0.33333333333333331</v>
      </c>
      <c r="F19" s="49">
        <f>'Día 9'!C16</f>
        <v>5221535</v>
      </c>
      <c r="G19" s="49">
        <f t="shared" si="0"/>
        <v>2967</v>
      </c>
      <c r="H19" s="50">
        <f t="shared" si="1"/>
        <v>34.340277777777779</v>
      </c>
      <c r="I19" s="1"/>
      <c r="J19" s="63"/>
      <c r="K19" s="49">
        <v>30</v>
      </c>
      <c r="L19" s="49">
        <f t="shared" si="2"/>
        <v>2592</v>
      </c>
      <c r="M19" s="49">
        <f t="shared" si="3"/>
        <v>2967</v>
      </c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47">
        <v>10</v>
      </c>
      <c r="D20" s="48">
        <v>46032</v>
      </c>
      <c r="E20" s="61">
        <v>0.33333333333333331</v>
      </c>
      <c r="F20" s="49">
        <f>'Día 10'!C16</f>
        <v>5224490</v>
      </c>
      <c r="G20" s="49">
        <f t="shared" si="0"/>
        <v>2955</v>
      </c>
      <c r="H20" s="50">
        <f t="shared" si="1"/>
        <v>34.201388888888893</v>
      </c>
      <c r="I20" s="1"/>
      <c r="J20" s="63"/>
      <c r="K20" s="49">
        <v>30</v>
      </c>
      <c r="L20" s="49">
        <f t="shared" si="2"/>
        <v>2592</v>
      </c>
      <c r="M20" s="49">
        <f t="shared" si="3"/>
        <v>2955</v>
      </c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47">
        <v>11</v>
      </c>
      <c r="D21" s="48">
        <v>46033</v>
      </c>
      <c r="E21" s="61">
        <v>0.33333333333333331</v>
      </c>
      <c r="F21" s="49">
        <f>'Día 11'!C16</f>
        <v>5227400</v>
      </c>
      <c r="G21" s="49">
        <f t="shared" si="0"/>
        <v>2910</v>
      </c>
      <c r="H21" s="50">
        <f t="shared" si="1"/>
        <v>33.680555555555557</v>
      </c>
      <c r="I21" s="1"/>
      <c r="J21" s="63"/>
      <c r="K21" s="49">
        <v>30</v>
      </c>
      <c r="L21" s="49">
        <f t="shared" si="2"/>
        <v>2592</v>
      </c>
      <c r="M21" s="49">
        <f t="shared" si="3"/>
        <v>2910</v>
      </c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47">
        <v>12</v>
      </c>
      <c r="D22" s="48">
        <v>46034</v>
      </c>
      <c r="E22" s="61">
        <v>0.33333333333333331</v>
      </c>
      <c r="F22" s="49">
        <f>'Día 12'!C16</f>
        <v>5230324</v>
      </c>
      <c r="G22" s="49">
        <f t="shared" si="0"/>
        <v>2924</v>
      </c>
      <c r="H22" s="50">
        <f t="shared" si="1"/>
        <v>33.842592592592588</v>
      </c>
      <c r="I22" s="1"/>
      <c r="J22" s="63"/>
      <c r="K22" s="49">
        <v>30</v>
      </c>
      <c r="L22" s="49">
        <f t="shared" si="2"/>
        <v>2592</v>
      </c>
      <c r="M22" s="49">
        <f t="shared" si="3"/>
        <v>2924</v>
      </c>
      <c r="N22" s="1"/>
      <c r="O22" s="1" t="s">
        <v>14</v>
      </c>
      <c r="P22" s="1"/>
      <c r="Q22" s="1"/>
      <c r="R22" s="1"/>
      <c r="S22" s="1"/>
    </row>
    <row r="23" spans="1:19" x14ac:dyDescent="0.35">
      <c r="A23" s="1"/>
      <c r="B23" s="1"/>
      <c r="C23" s="47">
        <v>13</v>
      </c>
      <c r="D23" s="48">
        <v>46035</v>
      </c>
      <c r="E23" s="61">
        <v>0.33333333333333331</v>
      </c>
      <c r="F23" s="49">
        <f>'Día 13'!C16</f>
        <v>5233221</v>
      </c>
      <c r="G23" s="49">
        <f t="shared" si="0"/>
        <v>2897</v>
      </c>
      <c r="H23" s="50">
        <f t="shared" si="1"/>
        <v>33.530092592592588</v>
      </c>
      <c r="I23" s="1"/>
      <c r="J23" s="63"/>
      <c r="K23" s="49">
        <v>30</v>
      </c>
      <c r="L23" s="49">
        <f t="shared" si="2"/>
        <v>2592</v>
      </c>
      <c r="M23" s="49">
        <f t="shared" si="3"/>
        <v>2897</v>
      </c>
      <c r="N23" s="1"/>
      <c r="O23" s="1"/>
      <c r="P23" s="1"/>
      <c r="Q23" s="1"/>
      <c r="R23" s="1"/>
      <c r="S23" s="1"/>
    </row>
    <row r="24" spans="1:19" x14ac:dyDescent="0.35">
      <c r="A24" s="1"/>
      <c r="B24" s="1"/>
      <c r="C24" s="47">
        <v>14</v>
      </c>
      <c r="D24" s="48">
        <v>46036</v>
      </c>
      <c r="E24" s="61">
        <v>0.33333333333333331</v>
      </c>
      <c r="F24" s="49">
        <f>'Día 14'!C16</f>
        <v>5236671</v>
      </c>
      <c r="G24" s="49">
        <f t="shared" si="0"/>
        <v>3450</v>
      </c>
      <c r="H24" s="50">
        <f t="shared" si="1"/>
        <v>39.930555555555557</v>
      </c>
      <c r="I24" s="1"/>
      <c r="J24" s="63"/>
      <c r="K24" s="49">
        <v>30</v>
      </c>
      <c r="L24" s="49">
        <f t="shared" si="2"/>
        <v>2592</v>
      </c>
      <c r="M24" s="49">
        <f t="shared" si="3"/>
        <v>3450</v>
      </c>
      <c r="N24" s="1"/>
      <c r="O24" s="1"/>
      <c r="P24" s="1"/>
      <c r="Q24" s="1"/>
      <c r="R24" s="1"/>
      <c r="S24" s="1"/>
    </row>
    <row r="25" spans="1:19" x14ac:dyDescent="0.35">
      <c r="A25" s="1"/>
      <c r="B25" s="1"/>
      <c r="C25" s="47">
        <v>15</v>
      </c>
      <c r="D25" s="48">
        <v>46037</v>
      </c>
      <c r="E25" s="61">
        <v>0.33333333333333331</v>
      </c>
      <c r="F25" s="49">
        <f>'Día 15'!C16</f>
        <v>5238950</v>
      </c>
      <c r="G25" s="49">
        <f t="shared" si="0"/>
        <v>2279</v>
      </c>
      <c r="H25" s="50">
        <f t="shared" si="1"/>
        <v>26.377314814814817</v>
      </c>
      <c r="I25" s="1"/>
      <c r="J25" s="63"/>
      <c r="K25" s="49">
        <v>30</v>
      </c>
      <c r="L25" s="49">
        <f t="shared" si="2"/>
        <v>2592</v>
      </c>
      <c r="M25" s="49">
        <f t="shared" si="3"/>
        <v>2279</v>
      </c>
      <c r="N25" s="1"/>
      <c r="O25" s="1"/>
      <c r="P25" s="1"/>
      <c r="Q25" s="1"/>
      <c r="R25" s="1"/>
      <c r="S25" s="1"/>
    </row>
    <row r="26" spans="1:19" x14ac:dyDescent="0.35">
      <c r="A26" s="1"/>
      <c r="B26" s="1"/>
      <c r="C26" s="47">
        <v>16</v>
      </c>
      <c r="D26" s="48">
        <v>46038</v>
      </c>
      <c r="E26" s="61">
        <v>0.33333333333333331</v>
      </c>
      <c r="F26" s="49">
        <f>'Día 16'!C16</f>
        <v>5241843</v>
      </c>
      <c r="G26" s="49">
        <f t="shared" si="0"/>
        <v>2893</v>
      </c>
      <c r="H26" s="50">
        <f t="shared" si="1"/>
        <v>33.483796296296298</v>
      </c>
      <c r="I26" s="1"/>
      <c r="J26" s="63"/>
      <c r="K26" s="49">
        <v>30</v>
      </c>
      <c r="L26" s="49">
        <f t="shared" si="2"/>
        <v>2592</v>
      </c>
      <c r="M26" s="49">
        <f t="shared" si="3"/>
        <v>2893</v>
      </c>
      <c r="N26" s="1"/>
      <c r="O26" s="1"/>
      <c r="P26" s="1"/>
      <c r="Q26" s="1"/>
      <c r="R26" s="1"/>
      <c r="S26" s="1"/>
    </row>
    <row r="27" spans="1:19" x14ac:dyDescent="0.35">
      <c r="A27" s="1"/>
      <c r="B27" s="1"/>
      <c r="C27" s="47">
        <v>17</v>
      </c>
      <c r="D27" s="48">
        <v>46039</v>
      </c>
      <c r="E27" s="61">
        <v>0.33333333333333331</v>
      </c>
      <c r="F27" s="49">
        <f>'Día 17'!C16</f>
        <v>5244707</v>
      </c>
      <c r="G27" s="49">
        <f t="shared" si="0"/>
        <v>2864</v>
      </c>
      <c r="H27" s="50">
        <f t="shared" si="1"/>
        <v>33.148148148148145</v>
      </c>
      <c r="I27" s="1"/>
      <c r="J27" s="63"/>
      <c r="K27" s="49">
        <v>30</v>
      </c>
      <c r="L27" s="49">
        <f t="shared" si="2"/>
        <v>2592</v>
      </c>
      <c r="M27" s="49">
        <f t="shared" si="3"/>
        <v>2864</v>
      </c>
      <c r="N27" s="1"/>
      <c r="O27" s="1"/>
      <c r="P27" s="1"/>
      <c r="Q27" s="1"/>
      <c r="R27" s="1"/>
      <c r="S27" s="1"/>
    </row>
    <row r="28" spans="1:19" x14ac:dyDescent="0.35">
      <c r="A28" s="1"/>
      <c r="B28" s="1"/>
      <c r="C28" s="47">
        <v>18</v>
      </c>
      <c r="D28" s="48">
        <v>46040</v>
      </c>
      <c r="E28" s="61">
        <v>0.33333333333333331</v>
      </c>
      <c r="F28" s="49">
        <f>'Día 18'!C16</f>
        <v>5247560</v>
      </c>
      <c r="G28" s="49">
        <f t="shared" si="0"/>
        <v>2853</v>
      </c>
      <c r="H28" s="50">
        <f t="shared" si="1"/>
        <v>33.020833333333336</v>
      </c>
      <c r="I28" s="1"/>
      <c r="J28" s="63"/>
      <c r="K28" s="49">
        <v>30</v>
      </c>
      <c r="L28" s="49">
        <f t="shared" si="2"/>
        <v>2592</v>
      </c>
      <c r="M28" s="49">
        <f t="shared" si="3"/>
        <v>2853</v>
      </c>
      <c r="N28" s="1"/>
      <c r="O28" s="1"/>
      <c r="P28" s="1"/>
      <c r="Q28" s="1"/>
      <c r="R28" s="1"/>
      <c r="S28" s="1"/>
    </row>
    <row r="29" spans="1:19" x14ac:dyDescent="0.35">
      <c r="A29" s="1"/>
      <c r="B29" s="1"/>
      <c r="C29" s="47">
        <v>19</v>
      </c>
      <c r="D29" s="48">
        <v>46041</v>
      </c>
      <c r="E29" s="61">
        <v>0.33333333333333331</v>
      </c>
      <c r="F29" s="49">
        <f>'Día 19'!C16</f>
        <v>5250416</v>
      </c>
      <c r="G29" s="49">
        <f t="shared" si="0"/>
        <v>2856</v>
      </c>
      <c r="H29" s="50">
        <f t="shared" si="1"/>
        <v>33.055555555555557</v>
      </c>
      <c r="I29" s="1"/>
      <c r="J29" s="63"/>
      <c r="K29" s="49">
        <v>30</v>
      </c>
      <c r="L29" s="49">
        <f t="shared" si="2"/>
        <v>2592</v>
      </c>
      <c r="M29" s="49">
        <f t="shared" si="3"/>
        <v>2856</v>
      </c>
      <c r="N29" s="1"/>
      <c r="O29" s="1"/>
      <c r="P29" s="1"/>
      <c r="Q29" s="1"/>
      <c r="R29" s="1"/>
      <c r="S29" s="1"/>
    </row>
    <row r="30" spans="1:19" x14ac:dyDescent="0.35">
      <c r="A30" s="1"/>
      <c r="B30" s="1"/>
      <c r="C30" s="47">
        <v>20</v>
      </c>
      <c r="D30" s="48">
        <v>46042</v>
      </c>
      <c r="E30" s="61">
        <v>0.33333333333333331</v>
      </c>
      <c r="F30" s="49">
        <f>'Día 20'!C16</f>
        <v>5253302</v>
      </c>
      <c r="G30" s="49">
        <f t="shared" si="0"/>
        <v>2886</v>
      </c>
      <c r="H30" s="50">
        <f t="shared" si="1"/>
        <v>33.402777777777779</v>
      </c>
      <c r="I30" s="1"/>
      <c r="J30" s="63"/>
      <c r="K30" s="49">
        <v>30</v>
      </c>
      <c r="L30" s="49">
        <f t="shared" si="2"/>
        <v>2592</v>
      </c>
      <c r="M30" s="49">
        <f t="shared" si="3"/>
        <v>2886</v>
      </c>
      <c r="N30" s="1"/>
      <c r="O30" s="1"/>
      <c r="P30" s="1"/>
      <c r="Q30" s="1"/>
      <c r="R30" s="1"/>
      <c r="S30" s="1"/>
    </row>
    <row r="31" spans="1:19" x14ac:dyDescent="0.35">
      <c r="A31" s="1"/>
      <c r="B31" s="1"/>
      <c r="C31" s="47">
        <v>21</v>
      </c>
      <c r="D31" s="48">
        <v>46043</v>
      </c>
      <c r="E31" s="61">
        <v>0.33333333333333331</v>
      </c>
      <c r="F31" s="49">
        <f>'Día 21'!C16</f>
        <v>5256236</v>
      </c>
      <c r="G31" s="49">
        <f t="shared" si="0"/>
        <v>2934</v>
      </c>
      <c r="H31" s="50">
        <f t="shared" si="1"/>
        <v>33.958333333333336</v>
      </c>
      <c r="I31" s="1"/>
      <c r="J31" s="63"/>
      <c r="K31" s="49">
        <v>30</v>
      </c>
      <c r="L31" s="49">
        <f t="shared" si="2"/>
        <v>2592</v>
      </c>
      <c r="M31" s="49">
        <f t="shared" si="3"/>
        <v>2934</v>
      </c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47">
        <v>22</v>
      </c>
      <c r="D32" s="48">
        <v>46044</v>
      </c>
      <c r="E32" s="61">
        <v>0.33333333333333331</v>
      </c>
      <c r="F32" s="49">
        <f>'Día 22'!C16</f>
        <v>5259197</v>
      </c>
      <c r="G32" s="49">
        <f t="shared" si="0"/>
        <v>2961</v>
      </c>
      <c r="H32" s="50">
        <f t="shared" si="1"/>
        <v>34.270833333333336</v>
      </c>
      <c r="I32" s="1"/>
      <c r="J32" s="63"/>
      <c r="K32" s="49">
        <v>30</v>
      </c>
      <c r="L32" s="49">
        <f t="shared" si="2"/>
        <v>2592</v>
      </c>
      <c r="M32" s="49">
        <f t="shared" si="3"/>
        <v>2961</v>
      </c>
      <c r="N32" s="1"/>
      <c r="O32" s="1"/>
      <c r="P32" s="1"/>
      <c r="Q32" s="1"/>
      <c r="R32" s="1"/>
      <c r="S32" s="1"/>
    </row>
    <row r="33" spans="1:19" x14ac:dyDescent="0.35">
      <c r="A33" s="1"/>
      <c r="B33" s="1"/>
      <c r="C33" s="47">
        <v>23</v>
      </c>
      <c r="D33" s="48">
        <v>46045</v>
      </c>
      <c r="E33" s="61">
        <v>0.33333333333333331</v>
      </c>
      <c r="F33" s="49">
        <f>'Día 23'!C16</f>
        <v>5262153</v>
      </c>
      <c r="G33" s="49">
        <f t="shared" si="0"/>
        <v>2956</v>
      </c>
      <c r="H33" s="50">
        <f t="shared" si="1"/>
        <v>34.212962962962962</v>
      </c>
      <c r="I33" s="1"/>
      <c r="J33" s="63"/>
      <c r="K33" s="49">
        <v>30</v>
      </c>
      <c r="L33" s="49">
        <f t="shared" si="2"/>
        <v>2592</v>
      </c>
      <c r="M33" s="49">
        <f t="shared" si="3"/>
        <v>2956</v>
      </c>
      <c r="N33" s="1"/>
      <c r="O33" s="1"/>
      <c r="P33" s="1"/>
      <c r="Q33" s="1"/>
      <c r="R33" s="1"/>
      <c r="S33" s="1"/>
    </row>
    <row r="34" spans="1:19" x14ac:dyDescent="0.35">
      <c r="A34" s="1"/>
      <c r="B34" s="1"/>
      <c r="C34" s="47">
        <v>24</v>
      </c>
      <c r="D34" s="48">
        <v>46046</v>
      </c>
      <c r="E34" s="61">
        <v>0.33333333333333331</v>
      </c>
      <c r="F34" s="49">
        <f>'Día 24'!C16</f>
        <v>5265094</v>
      </c>
      <c r="G34" s="49">
        <f t="shared" si="0"/>
        <v>2941</v>
      </c>
      <c r="H34" s="50">
        <f t="shared" si="1"/>
        <v>34.039351851851855</v>
      </c>
      <c r="I34" s="1"/>
      <c r="J34" s="63"/>
      <c r="K34" s="49">
        <v>30</v>
      </c>
      <c r="L34" s="49">
        <f t="shared" si="2"/>
        <v>2592</v>
      </c>
      <c r="M34" s="49">
        <f t="shared" si="3"/>
        <v>2941</v>
      </c>
      <c r="N34" s="1"/>
      <c r="O34" s="1"/>
      <c r="P34" s="1"/>
      <c r="Q34" s="1"/>
      <c r="R34" s="1"/>
      <c r="S34" s="1"/>
    </row>
    <row r="35" spans="1:19" x14ac:dyDescent="0.35">
      <c r="A35" s="1"/>
      <c r="B35" s="1"/>
      <c r="C35" s="47">
        <v>25</v>
      </c>
      <c r="D35" s="48">
        <v>46047</v>
      </c>
      <c r="E35" s="61">
        <v>0.33333333333333331</v>
      </c>
      <c r="F35" s="49">
        <f>'Día 25'!C16</f>
        <v>5268063</v>
      </c>
      <c r="G35" s="49">
        <f t="shared" si="0"/>
        <v>2969</v>
      </c>
      <c r="H35" s="50">
        <f t="shared" si="1"/>
        <v>34.363425925925931</v>
      </c>
      <c r="I35" s="1"/>
      <c r="J35" s="63"/>
      <c r="K35" s="49">
        <v>30</v>
      </c>
      <c r="L35" s="49">
        <f t="shared" si="2"/>
        <v>2592</v>
      </c>
      <c r="M35" s="49">
        <f t="shared" si="3"/>
        <v>2969</v>
      </c>
      <c r="N35" s="1"/>
      <c r="O35" s="1"/>
      <c r="P35" s="1"/>
      <c r="Q35" s="1"/>
      <c r="R35" s="1"/>
      <c r="S35" s="1"/>
    </row>
    <row r="36" spans="1:19" x14ac:dyDescent="0.35">
      <c r="A36" s="1"/>
      <c r="B36" s="1"/>
      <c r="C36" s="47">
        <v>26</v>
      </c>
      <c r="D36" s="48">
        <v>46048</v>
      </c>
      <c r="E36" s="61">
        <v>0.33333333333333331</v>
      </c>
      <c r="F36" s="49">
        <f>'Día 26'!C16</f>
        <v>5271042</v>
      </c>
      <c r="G36" s="49">
        <f t="shared" si="0"/>
        <v>2979</v>
      </c>
      <c r="H36" s="50">
        <f t="shared" si="1"/>
        <v>34.479166666666664</v>
      </c>
      <c r="I36" s="1"/>
      <c r="J36" s="63"/>
      <c r="K36" s="49">
        <v>30</v>
      </c>
      <c r="L36" s="49">
        <f t="shared" si="2"/>
        <v>2592</v>
      </c>
      <c r="M36" s="49">
        <f t="shared" si="3"/>
        <v>2979</v>
      </c>
      <c r="N36" s="1"/>
      <c r="O36" s="1"/>
      <c r="P36" s="1"/>
      <c r="Q36" s="1"/>
      <c r="R36" s="1"/>
      <c r="S36" s="1"/>
    </row>
    <row r="37" spans="1:19" x14ac:dyDescent="0.35">
      <c r="A37" s="1"/>
      <c r="B37" s="1"/>
      <c r="C37" s="47">
        <v>27</v>
      </c>
      <c r="D37" s="48">
        <v>46049</v>
      </c>
      <c r="E37" s="61">
        <v>0.33333333333333331</v>
      </c>
      <c r="F37" s="49">
        <f>'Día 27'!C16</f>
        <v>5274009</v>
      </c>
      <c r="G37" s="49">
        <f t="shared" si="0"/>
        <v>2967</v>
      </c>
      <c r="H37" s="50">
        <f t="shared" si="1"/>
        <v>34.340277777777779</v>
      </c>
      <c r="I37" s="1"/>
      <c r="J37" s="63"/>
      <c r="K37" s="49">
        <v>30</v>
      </c>
      <c r="L37" s="49">
        <f t="shared" si="2"/>
        <v>2592</v>
      </c>
      <c r="M37" s="49">
        <f t="shared" si="3"/>
        <v>2967</v>
      </c>
      <c r="N37" s="1"/>
      <c r="O37" s="1"/>
      <c r="P37" s="1"/>
      <c r="Q37" s="1"/>
      <c r="R37" s="1"/>
      <c r="S37" s="1"/>
    </row>
    <row r="38" spans="1:19" x14ac:dyDescent="0.35">
      <c r="A38" s="1"/>
      <c r="B38" s="1"/>
      <c r="C38" s="47">
        <v>28</v>
      </c>
      <c r="D38" s="48">
        <v>46050</v>
      </c>
      <c r="E38" s="61">
        <v>0.33333333333333331</v>
      </c>
      <c r="F38" s="49">
        <f>'Día 28'!C16</f>
        <v>5276957</v>
      </c>
      <c r="G38" s="49">
        <f t="shared" si="0"/>
        <v>2948</v>
      </c>
      <c r="H38" s="50">
        <f t="shared" si="1"/>
        <v>34.120370370370367</v>
      </c>
      <c r="I38" s="1"/>
      <c r="J38" s="63"/>
      <c r="K38" s="49">
        <v>30</v>
      </c>
      <c r="L38" s="49">
        <f t="shared" si="2"/>
        <v>2592</v>
      </c>
      <c r="M38" s="49">
        <f t="shared" si="3"/>
        <v>2948</v>
      </c>
      <c r="N38" s="1"/>
      <c r="O38" s="1"/>
      <c r="P38" s="1"/>
      <c r="Q38" s="1"/>
      <c r="R38" s="1"/>
      <c r="S38" s="1"/>
    </row>
    <row r="39" spans="1:19" x14ac:dyDescent="0.35">
      <c r="A39" s="1"/>
      <c r="B39" s="1"/>
      <c r="C39" s="47">
        <v>29</v>
      </c>
      <c r="D39" s="48">
        <v>46051</v>
      </c>
      <c r="E39" s="61">
        <v>0.33333333333333331</v>
      </c>
      <c r="F39" s="49">
        <f>'Día 29'!C16</f>
        <v>5279853</v>
      </c>
      <c r="G39" s="49">
        <f t="shared" si="0"/>
        <v>2896</v>
      </c>
      <c r="H39" s="50">
        <f t="shared" si="1"/>
        <v>33.518518518518519</v>
      </c>
      <c r="I39" s="1"/>
      <c r="J39" s="63"/>
      <c r="K39" s="49">
        <v>30</v>
      </c>
      <c r="L39" s="49">
        <f t="shared" si="2"/>
        <v>2592</v>
      </c>
      <c r="M39" s="49">
        <f t="shared" si="3"/>
        <v>2896</v>
      </c>
      <c r="N39" s="1"/>
      <c r="O39" s="1"/>
      <c r="P39" s="1"/>
      <c r="Q39" s="1"/>
      <c r="R39" s="1"/>
      <c r="S39" s="1"/>
    </row>
    <row r="40" spans="1:19" x14ac:dyDescent="0.35">
      <c r="A40" s="1"/>
      <c r="B40" s="1"/>
      <c r="C40" s="47">
        <v>30</v>
      </c>
      <c r="D40" s="48">
        <v>46052</v>
      </c>
      <c r="E40" s="61">
        <v>0.33333333333333298</v>
      </c>
      <c r="F40" s="49">
        <f>'Día 30'!C16</f>
        <v>5282786</v>
      </c>
      <c r="G40" s="49">
        <f t="shared" si="0"/>
        <v>2933</v>
      </c>
      <c r="H40" s="50">
        <f t="shared" si="1"/>
        <v>33.94675925925926</v>
      </c>
      <c r="I40" s="1"/>
      <c r="J40" s="63"/>
      <c r="K40" s="49">
        <v>30</v>
      </c>
      <c r="L40" s="49">
        <f>K40*60*60*24/1000</f>
        <v>2592</v>
      </c>
      <c r="M40" s="49">
        <f t="shared" si="3"/>
        <v>2933</v>
      </c>
      <c r="N40" s="1"/>
      <c r="O40" s="1"/>
      <c r="P40" s="1"/>
      <c r="Q40" s="1"/>
      <c r="R40" s="1"/>
      <c r="S40" s="1"/>
    </row>
    <row r="41" spans="1:19" x14ac:dyDescent="0.35">
      <c r="A41" s="1"/>
      <c r="B41" s="1"/>
      <c r="C41" s="47">
        <v>31</v>
      </c>
      <c r="D41" s="48">
        <v>46053</v>
      </c>
      <c r="E41" s="61">
        <v>0.33333333333333298</v>
      </c>
      <c r="F41" s="49">
        <f>'Día 31'!C16</f>
        <v>5285737</v>
      </c>
      <c r="G41" s="49">
        <f t="shared" si="0"/>
        <v>2951</v>
      </c>
      <c r="H41" s="50">
        <f t="shared" si="1"/>
        <v>34.155092592592595</v>
      </c>
      <c r="I41" s="1"/>
      <c r="J41" s="1"/>
      <c r="K41" s="49">
        <v>30</v>
      </c>
      <c r="L41" s="49">
        <f>K41*60*60*24/1000</f>
        <v>2592</v>
      </c>
      <c r="M41" s="49">
        <f t="shared" si="3"/>
        <v>2951</v>
      </c>
      <c r="N41" s="1"/>
      <c r="O41" s="1"/>
      <c r="P41" s="1"/>
      <c r="Q41" s="1"/>
      <c r="R41" s="1"/>
      <c r="S41" s="1"/>
    </row>
    <row r="42" spans="1:19" x14ac:dyDescent="0.35">
      <c r="A42" s="1"/>
      <c r="B42" s="1"/>
      <c r="C42" s="1"/>
      <c r="D42" s="1"/>
      <c r="E42" s="1"/>
      <c r="F42" s="1"/>
      <c r="G42" s="96">
        <f>(AVERAGE(G11:G41)-2592)/2592</f>
        <v>0.12864645559538035</v>
      </c>
      <c r="H42" s="96">
        <f>(AVERAGE(H11:H41)-30)/30</f>
        <v>0.12864645559538038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" thickBot="1" x14ac:dyDescent="0.4">
      <c r="A43" s="1"/>
      <c r="B43" s="1"/>
      <c r="C43" s="51"/>
      <c r="D43" s="52"/>
      <c r="E43" s="52"/>
      <c r="F43" s="52"/>
      <c r="G43" s="52"/>
      <c r="H43" s="53"/>
      <c r="I43" s="1"/>
      <c r="J43" s="105" t="s">
        <v>15</v>
      </c>
      <c r="K43" s="68" t="s">
        <v>16</v>
      </c>
      <c r="L43" s="67">
        <f>SUM(L11:L41)</f>
        <v>80352</v>
      </c>
      <c r="M43" s="83">
        <f>SUM(M11:M41)</f>
        <v>90689</v>
      </c>
      <c r="N43" s="1"/>
      <c r="O43" s="1"/>
      <c r="P43" s="1"/>
      <c r="Q43" s="1"/>
      <c r="R43" s="1"/>
      <c r="S43" s="1"/>
    </row>
    <row r="44" spans="1:19" ht="15" thickBot="1" x14ac:dyDescent="0.4">
      <c r="A44" s="1"/>
      <c r="B44" s="1"/>
      <c r="C44" s="54"/>
      <c r="D44" s="58" t="s">
        <v>17</v>
      </c>
      <c r="E44" s="58"/>
      <c r="F44" s="58"/>
      <c r="G44" s="76">
        <f>(F41-F10)*1000/31/24/60/60</f>
        <v>33.859393667861404</v>
      </c>
      <c r="H44" s="59" t="s">
        <v>18</v>
      </c>
      <c r="I44" s="1"/>
      <c r="J44" s="106"/>
      <c r="K44" s="69" t="s">
        <v>19</v>
      </c>
      <c r="L44" s="82">
        <f>L43*1000/31/24/60/60</f>
        <v>30</v>
      </c>
      <c r="M44" s="84">
        <f>M43*1000/31/24/60/60</f>
        <v>33.859393667861404</v>
      </c>
      <c r="N44" s="60" t="s">
        <v>20</v>
      </c>
      <c r="O44" s="1"/>
      <c r="P44" s="1"/>
      <c r="Q44" s="1"/>
      <c r="R44" s="1"/>
      <c r="S44" s="1"/>
    </row>
    <row r="45" spans="1:19" x14ac:dyDescent="0.35">
      <c r="A45" s="1"/>
      <c r="B45" s="1"/>
      <c r="C45" s="55"/>
      <c r="D45" s="56"/>
      <c r="E45" s="56"/>
      <c r="F45" s="56"/>
      <c r="G45" s="56"/>
      <c r="H45" s="5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5">
      <c r="A46" s="1"/>
      <c r="B46" s="1"/>
      <c r="C46" s="1"/>
      <c r="D46" s="1"/>
      <c r="E46" s="1"/>
      <c r="F46" s="1"/>
      <c r="G46" s="1"/>
      <c r="H46" s="1"/>
      <c r="I46" s="1"/>
      <c r="J46" s="65" t="s">
        <v>21</v>
      </c>
      <c r="K46" s="66" t="s">
        <v>12</v>
      </c>
      <c r="L46" s="66"/>
      <c r="M46" s="75">
        <f>M43-L43</f>
        <v>10337</v>
      </c>
      <c r="N46" s="1"/>
      <c r="O46" s="1"/>
      <c r="P46" s="1"/>
      <c r="Q46" s="1"/>
      <c r="R46" s="1"/>
      <c r="S46" s="1"/>
    </row>
    <row r="47" spans="1:19" x14ac:dyDescent="0.35">
      <c r="A47" s="1"/>
      <c r="B47" s="1"/>
      <c r="C47" s="60" t="s">
        <v>22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77"/>
      <c r="N49" s="1"/>
      <c r="O49" s="1"/>
      <c r="P49" s="1"/>
      <c r="Q49" s="1"/>
      <c r="R49" s="1"/>
      <c r="S49" s="1"/>
    </row>
    <row r="50" spans="1:19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</sheetData>
  <mergeCells count="8">
    <mergeCell ref="J43:J44"/>
    <mergeCell ref="F8:F9"/>
    <mergeCell ref="D8:D9"/>
    <mergeCell ref="C8:C9"/>
    <mergeCell ref="L8:L9"/>
    <mergeCell ref="M8:M9"/>
    <mergeCell ref="K8:K9"/>
    <mergeCell ref="G8:H9"/>
  </mergeCells>
  <phoneticPr fontId="1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31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8'!C26</f>
        <v>5219785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5221535</v>
      </c>
      <c r="D16" s="40">
        <f>+C16-C8</f>
        <v>1750</v>
      </c>
      <c r="E16" s="85">
        <f>+D16*1000/14/3600</f>
        <v>34.722222222222221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5222154</v>
      </c>
      <c r="D21" s="40">
        <f>+C21-C16</f>
        <v>619</v>
      </c>
      <c r="E21" s="85">
        <f>+D21*1000/5/3600</f>
        <v>34.388888888888886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5222760</v>
      </c>
      <c r="D26" s="40">
        <f>+C26-C21</f>
        <v>606</v>
      </c>
      <c r="E26" s="85">
        <f>+D26*1000/5/3600</f>
        <v>33.666666666666664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9'!C26</f>
        <v>5222760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70">
        <v>0.33333333333333298</v>
      </c>
      <c r="C16" s="74">
        <v>5224490</v>
      </c>
      <c r="D16" s="40">
        <f>+C16-C8</f>
        <v>1730</v>
      </c>
      <c r="E16" s="85">
        <f>+D16*1000/14/3600</f>
        <v>34.325396825396822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5225096</v>
      </c>
      <c r="D21" s="40">
        <f>+C21-C16</f>
        <v>606</v>
      </c>
      <c r="E21" s="85">
        <f>+D21*1000/5/3600</f>
        <v>33.666666666666664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5225673</v>
      </c>
      <c r="D26" s="40">
        <f>+C26-C21</f>
        <v>577</v>
      </c>
      <c r="E26" s="85">
        <f>+D26*1000/5/3600</f>
        <v>32.055555555555557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10'!C26</f>
        <v>5225673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5227400</v>
      </c>
      <c r="D16" s="40">
        <f>+C16-C8</f>
        <v>1727</v>
      </c>
      <c r="E16" s="85">
        <f>+D16*1000/14/3600</f>
        <v>34.265873015873012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5228015</v>
      </c>
      <c r="D21" s="40">
        <f>+C21-C16</f>
        <v>615</v>
      </c>
      <c r="E21" s="85">
        <f>+D21*1000/5/3600</f>
        <v>34.166666666666664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5228658</v>
      </c>
      <c r="D26" s="40">
        <f>+C26-C21</f>
        <v>643</v>
      </c>
      <c r="E26" s="85">
        <f>+D26*1000/5/3600</f>
        <v>35.722222222222221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4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11'!C26</f>
        <v>5228658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5230324</v>
      </c>
      <c r="D16" s="40">
        <f>+C16-C8</f>
        <v>1666</v>
      </c>
      <c r="E16" s="85">
        <f>+D16*1000/14/3600</f>
        <v>33.055555555555557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5230928</v>
      </c>
      <c r="D21" s="40">
        <f>+C21-C16</f>
        <v>604</v>
      </c>
      <c r="E21" s="85">
        <f>+D21*1000/5/3600</f>
        <v>33.555555555555557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5231530</v>
      </c>
      <c r="D26" s="40">
        <f>+C26-C21</f>
        <v>602</v>
      </c>
      <c r="E26" s="85">
        <f>+D26*1000/5/3600</f>
        <v>33.444444444444443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zoomScale="85" zoomScaleNormal="85" zoomScalePageLayoutView="70" workbookViewId="0">
      <selection activeCell="D21" sqref="D21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12'!C26</f>
        <v>5231530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5233221</v>
      </c>
      <c r="D16" s="40">
        <f>+C16-C8</f>
        <v>1691</v>
      </c>
      <c r="E16" s="85">
        <f>+D16*1000/14/3600</f>
        <v>33.551587301587304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5233817</v>
      </c>
      <c r="D21" s="40">
        <f>+C21-C16</f>
        <v>596</v>
      </c>
      <c r="E21" s="85">
        <f>+D21*1000/5/3600</f>
        <v>33.111111111111114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5234413</v>
      </c>
      <c r="D26" s="40">
        <f>+C26-C21</f>
        <v>596</v>
      </c>
      <c r="E26" s="85">
        <f>+D26*1000/5/3600</f>
        <v>33.111111111111114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B4" zoomScale="85" zoomScaleNormal="85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13'!C26</f>
        <v>5234413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5236671</v>
      </c>
      <c r="D16" s="40">
        <f>+C16-C8</f>
        <v>2258</v>
      </c>
      <c r="E16" s="85">
        <f>+D16*1000/14/3600</f>
        <v>44.801587301587304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5236789</v>
      </c>
      <c r="D21" s="40">
        <f>+C21-C16</f>
        <v>118</v>
      </c>
      <c r="E21" s="85">
        <f>+D21*1000/5/3600</f>
        <v>6.5555555555555554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5237258</v>
      </c>
      <c r="D26" s="40">
        <f>+C26-C21</f>
        <v>469</v>
      </c>
      <c r="E26" s="85">
        <f>+D26*1000/5/3600</f>
        <v>26.055555555555557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5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14'!C26</f>
        <v>5237258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5238950</v>
      </c>
      <c r="D16" s="40">
        <f>+C16-C8</f>
        <v>1692</v>
      </c>
      <c r="E16" s="85">
        <f>+D16*1000/14/3600</f>
        <v>33.571428571428569</v>
      </c>
      <c r="F16" s="41" t="s">
        <v>14</v>
      </c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5239548</v>
      </c>
      <c r="D21" s="40">
        <f>+C21-C16</f>
        <v>598</v>
      </c>
      <c r="E21" s="85">
        <f>+D21*1000/5/3600</f>
        <v>33.222222222222221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5240160</v>
      </c>
      <c r="D26" s="40">
        <f>+C26-C21</f>
        <v>612</v>
      </c>
      <c r="E26" s="85">
        <f>+D26*1000/5/3600</f>
        <v>34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15'!C26</f>
        <v>5240160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5241843</v>
      </c>
      <c r="D16" s="40">
        <f>+C16-C8</f>
        <v>1683</v>
      </c>
      <c r="E16" s="85">
        <f>+D16*1000/14/3600</f>
        <v>33.392857142857139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5242467</v>
      </c>
      <c r="D21" s="40">
        <f>+C21-C16</f>
        <v>624</v>
      </c>
      <c r="E21" s="85">
        <f>+D21*1000/5/3600</f>
        <v>34.666666666666664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5243050</v>
      </c>
      <c r="D26" s="40">
        <f>+C26-C21</f>
        <v>583</v>
      </c>
      <c r="E26" s="85">
        <f>+D26*1000/5/3600</f>
        <v>32.388888888888886</v>
      </c>
      <c r="F26" s="41" t="s">
        <v>14</v>
      </c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5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16'!C26</f>
        <v>5243050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5244707</v>
      </c>
      <c r="D16" s="40">
        <f>+C16-C8</f>
        <v>1657</v>
      </c>
      <c r="E16" s="85">
        <f>+D16*1000/14/3600</f>
        <v>32.876984126984127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5245296</v>
      </c>
      <c r="D21" s="40">
        <f>+C21-C16</f>
        <v>589</v>
      </c>
      <c r="E21" s="85">
        <f>+D21*1000/5/3600</f>
        <v>32.722222222222221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5245890</v>
      </c>
      <c r="D26" s="40">
        <f>+C26-C21</f>
        <v>594</v>
      </c>
      <c r="E26" s="85">
        <f>+D26*1000/5/3600</f>
        <v>33</v>
      </c>
      <c r="F26" s="45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2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17'!C26</f>
        <v>5245890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5247560</v>
      </c>
      <c r="D16" s="40">
        <f>+C16-C8</f>
        <v>1670</v>
      </c>
      <c r="E16" s="85">
        <f>+D16*1000/14/3600</f>
        <v>33.134920634920633</v>
      </c>
      <c r="F16" s="41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5248161</v>
      </c>
      <c r="D21" s="40">
        <f>+C21-C16</f>
        <v>601</v>
      </c>
      <c r="E21" s="85">
        <f>+D21*1000/5/3600</f>
        <v>33.388888888888886</v>
      </c>
      <c r="F21" s="41"/>
      <c r="G21" s="120" t="s">
        <v>14</v>
      </c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5248755</v>
      </c>
      <c r="D26" s="40">
        <f>+C26-C21</f>
        <v>594</v>
      </c>
      <c r="E26" s="85">
        <f>+D26*1000/5/3600</f>
        <v>33</v>
      </c>
      <c r="F26" s="41" t="s">
        <v>14</v>
      </c>
      <c r="G26" s="120" t="s">
        <v>14</v>
      </c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85" zoomScaleNormal="85" zoomScalePageLayoutView="70" workbookViewId="0">
      <selection activeCell="F26" sqref="F26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/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46023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v>5196301</v>
      </c>
      <c r="D8" s="28"/>
      <c r="E8" s="28"/>
      <c r="F8" s="8"/>
      <c r="G8" s="124"/>
      <c r="H8" s="125"/>
      <c r="I8" s="29"/>
      <c r="J8" s="29" t="s">
        <v>14</v>
      </c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14</v>
      </c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07" t="s">
        <v>14</v>
      </c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5197988</v>
      </c>
      <c r="D16" s="40">
        <f>+C16-C8</f>
        <v>1687</v>
      </c>
      <c r="E16" s="85">
        <f>+D16*1000/14/3600</f>
        <v>33.472222222222221</v>
      </c>
      <c r="F16" s="41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14</v>
      </c>
      <c r="G17" s="107" t="s">
        <v>14</v>
      </c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14</v>
      </c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5198615</v>
      </c>
      <c r="D21" s="40">
        <f>+C21-C16</f>
        <v>627</v>
      </c>
      <c r="E21" s="85">
        <f>+D21*1000/5/3600</f>
        <v>34.833333333333336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07" t="s">
        <v>14</v>
      </c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5199241</v>
      </c>
      <c r="D26" s="40">
        <f>+C26-C21</f>
        <v>626</v>
      </c>
      <c r="E26" s="85">
        <f>+D26*1000/5/3600</f>
        <v>34.777777777777779</v>
      </c>
      <c r="F26" s="41" t="s">
        <v>14</v>
      </c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6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18'!C26</f>
        <v>5248755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5250416</v>
      </c>
      <c r="D16" s="40">
        <f>+C16-C8</f>
        <v>1661</v>
      </c>
      <c r="E16" s="85">
        <f>+D16*1000/14/3600</f>
        <v>32.956349206349209</v>
      </c>
      <c r="F16" s="41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5251006</v>
      </c>
      <c r="D21" s="40">
        <f>+C21-C16</f>
        <v>590</v>
      </c>
      <c r="E21" s="85">
        <f>+D21*1000/5/3600</f>
        <v>32.777777777777779</v>
      </c>
      <c r="F21" s="41"/>
      <c r="G21" s="120" t="s">
        <v>14</v>
      </c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5251612</v>
      </c>
      <c r="D26" s="40">
        <f>+C26-C21</f>
        <v>606</v>
      </c>
      <c r="E26" s="85">
        <f>+D26*1000/5/3600</f>
        <v>33.666666666666664</v>
      </c>
      <c r="F26" s="41"/>
      <c r="G26" s="120" t="s">
        <v>14</v>
      </c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4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19'!C26</f>
        <v>5251612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5253302</v>
      </c>
      <c r="D16" s="40">
        <f>+C16-C8</f>
        <v>1690</v>
      </c>
      <c r="E16" s="85">
        <f>+D16*1000/14/3600</f>
        <v>33.531746031746032</v>
      </c>
      <c r="F16" s="41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5253907</v>
      </c>
      <c r="D21" s="40">
        <f>+C21-C16</f>
        <v>605</v>
      </c>
      <c r="E21" s="85">
        <f>+D21*1000/5/3600</f>
        <v>33.611111111111114</v>
      </c>
      <c r="F21" s="41"/>
      <c r="G21" s="120" t="s">
        <v>14</v>
      </c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5254509</v>
      </c>
      <c r="D26" s="40">
        <f>+C26-C21</f>
        <v>602</v>
      </c>
      <c r="E26" s="85">
        <f>+D26*1000/5/3600</f>
        <v>33.444444444444443</v>
      </c>
      <c r="F26" s="41"/>
      <c r="G26" s="120" t="s">
        <v>14</v>
      </c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2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20'!C26</f>
        <v>5254509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5256236</v>
      </c>
      <c r="D16" s="40">
        <f>+C16-C8</f>
        <v>1727</v>
      </c>
      <c r="E16" s="85">
        <f>+D16*1000/14/3600</f>
        <v>34.265873015873012</v>
      </c>
      <c r="F16" s="41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5256859</v>
      </c>
      <c r="D21" s="40">
        <f>+C21-C16</f>
        <v>623</v>
      </c>
      <c r="E21" s="85">
        <f>+D21*1000/5/3600</f>
        <v>34.611111111111114</v>
      </c>
      <c r="F21" s="41"/>
      <c r="G21" s="120" t="s">
        <v>14</v>
      </c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5257459</v>
      </c>
      <c r="D26" s="40">
        <f>+C26-C21</f>
        <v>600</v>
      </c>
      <c r="E26" s="85">
        <f>+D26*1000/5/3600</f>
        <v>33.333333333333336</v>
      </c>
      <c r="F26" s="41"/>
      <c r="G26" s="120" t="s">
        <v>14</v>
      </c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2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21'!C26</f>
        <v>5257459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5259197</v>
      </c>
      <c r="D16" s="40">
        <f>+C16-C8</f>
        <v>1738</v>
      </c>
      <c r="E16" s="85">
        <f>+D16*1000/14/3600</f>
        <v>34.484126984126988</v>
      </c>
      <c r="F16" s="41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5259811</v>
      </c>
      <c r="D21" s="40">
        <f>+C21-C16</f>
        <v>614</v>
      </c>
      <c r="E21" s="85">
        <f>+D21*1000/5/3600</f>
        <v>34.111111111111114</v>
      </c>
      <c r="F21" s="41"/>
      <c r="G21" s="120" t="s">
        <v>14</v>
      </c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5260419</v>
      </c>
      <c r="D26" s="40">
        <f>+C26-C21</f>
        <v>608</v>
      </c>
      <c r="E26" s="85">
        <f>+D26*1000/5/3600</f>
        <v>33.777777777777779</v>
      </c>
      <c r="F26" s="41"/>
      <c r="G26" s="120" t="s">
        <v>14</v>
      </c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2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22'!C26</f>
        <v>5260419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5262153</v>
      </c>
      <c r="D16" s="40">
        <f>+C16-C8</f>
        <v>1734</v>
      </c>
      <c r="E16" s="85">
        <f>+D16*1000/14/3600</f>
        <v>34.404761904761905</v>
      </c>
      <c r="F16" s="45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5262764</v>
      </c>
      <c r="D21" s="40">
        <f>+C21-C16</f>
        <v>611</v>
      </c>
      <c r="E21" s="85">
        <f>+D21*1000/5/3600</f>
        <v>33.944444444444443</v>
      </c>
      <c r="F21" s="41"/>
      <c r="G21" s="120" t="s">
        <v>14</v>
      </c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5263380</v>
      </c>
      <c r="D26" s="40">
        <f>+C26-C21</f>
        <v>616</v>
      </c>
      <c r="E26" s="85">
        <f>+D26*1000/5/3600</f>
        <v>34.222222222222221</v>
      </c>
      <c r="F26" s="41"/>
      <c r="G26" s="120" t="s">
        <v>14</v>
      </c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23'!C26</f>
        <v>5263380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5265094</v>
      </c>
      <c r="D16" s="40">
        <f>+C16-C8</f>
        <v>1714</v>
      </c>
      <c r="E16" s="85">
        <f>+D16*1000/14/3600</f>
        <v>34.007936507936506</v>
      </c>
      <c r="F16" s="41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5265733</v>
      </c>
      <c r="D21" s="40">
        <f>+C21-C16</f>
        <v>639</v>
      </c>
      <c r="E21" s="85">
        <f>+D21*1000/5/3600</f>
        <v>35.5</v>
      </c>
      <c r="F21" s="41"/>
      <c r="G21" s="120" t="s">
        <v>14</v>
      </c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5266316</v>
      </c>
      <c r="D26" s="40">
        <f>+C26-C21</f>
        <v>583</v>
      </c>
      <c r="E26" s="85">
        <f>+D26*1000/5/3600</f>
        <v>32.388888888888886</v>
      </c>
      <c r="F26" s="41"/>
      <c r="G26" s="120" t="s">
        <v>14</v>
      </c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5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24'!C26</f>
        <v>5266316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5268063</v>
      </c>
      <c r="D16" s="40">
        <f>+C16-C8</f>
        <v>1747</v>
      </c>
      <c r="E16" s="85">
        <f>+D16*1000/14/3600</f>
        <v>34.662698412698411</v>
      </c>
      <c r="F16" s="41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5268688</v>
      </c>
      <c r="D21" s="40">
        <f>+C21-C16</f>
        <v>625</v>
      </c>
      <c r="E21" s="85">
        <f>+D21*1000/5/3600</f>
        <v>34.722222222222221</v>
      </c>
      <c r="F21" s="41"/>
      <c r="G21" s="120" t="s">
        <v>14</v>
      </c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5269296</v>
      </c>
      <c r="D26" s="40">
        <f>+C26-C21</f>
        <v>608</v>
      </c>
      <c r="E26" s="85">
        <f>+D26*1000/5/3600</f>
        <v>33.777777777777779</v>
      </c>
      <c r="F26" s="41"/>
      <c r="G26" s="120" t="s">
        <v>14</v>
      </c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B7" zoomScale="85" zoomScaleNormal="85" zoomScalePageLayoutView="70" workbookViewId="0">
      <selection activeCell="E17" sqref="E17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'Día 25'!C26</f>
        <v>5269296</v>
      </c>
      <c r="D8" s="28" t="s">
        <v>14</v>
      </c>
      <c r="E8" s="28"/>
      <c r="F8" s="8"/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5271042</v>
      </c>
      <c r="D16" s="40">
        <f>+C16-C8</f>
        <v>1746</v>
      </c>
      <c r="E16" s="85">
        <f>+D16*1000/14/3600</f>
        <v>34.642857142857139</v>
      </c>
      <c r="F16" s="45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5271664</v>
      </c>
      <c r="D21" s="40">
        <f>+C21-C16</f>
        <v>622</v>
      </c>
      <c r="E21" s="85">
        <f>+D21*1000/5/3600</f>
        <v>34.555555555555557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5272280</v>
      </c>
      <c r="D26" s="40">
        <f>+C26-C21</f>
        <v>616</v>
      </c>
      <c r="E26" s="85">
        <f>+D26*1000/5/3600</f>
        <v>34.222222222222221</v>
      </c>
      <c r="F26" s="45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B7" zoomScale="85" zoomScaleNormal="85" zoomScalePageLayoutView="70" workbookViewId="0">
      <selection activeCell="E17" sqref="E17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91">
        <f>+'Día 26'!C26</f>
        <v>5272280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5274009</v>
      </c>
      <c r="D16" s="40">
        <f>+C16-C8</f>
        <v>1729</v>
      </c>
      <c r="E16" s="85">
        <f>+D16*1000/14/3600</f>
        <v>34.305555555555557</v>
      </c>
      <c r="F16" s="45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87">
        <f t="shared" si="1"/>
        <v>0</v>
      </c>
      <c r="F17" s="89"/>
      <c r="G17" s="134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87">
        <f t="shared" si="1"/>
        <v>0</v>
      </c>
      <c r="F18" s="89"/>
      <c r="G18" s="134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87">
        <f t="shared" si="1"/>
        <v>0</v>
      </c>
      <c r="F19" s="89"/>
      <c r="G19" s="134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8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5274629</v>
      </c>
      <c r="D21" s="40">
        <f>+C21-C16</f>
        <v>620</v>
      </c>
      <c r="E21" s="85">
        <f>+D21*1000/5/3600</f>
        <v>34.444444444444443</v>
      </c>
      <c r="F21" s="45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5275237</v>
      </c>
      <c r="D26" s="40">
        <f>+C26-C21</f>
        <v>608</v>
      </c>
      <c r="E26" s="85">
        <f>+D26*1000/5/3600</f>
        <v>33.777777777777779</v>
      </c>
      <c r="F26" s="45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7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27'!C26</f>
        <v>5275237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5276957</v>
      </c>
      <c r="D16" s="40">
        <f>+C16-C8</f>
        <v>1720</v>
      </c>
      <c r="E16" s="85">
        <f>+D16*1000/14/3600</f>
        <v>34.126984126984127</v>
      </c>
      <c r="F16" s="45"/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5277573</v>
      </c>
      <c r="D21" s="40">
        <f>+C21-C16</f>
        <v>616</v>
      </c>
      <c r="E21" s="85">
        <f>+D21*1000/5/3600</f>
        <v>34.222222222222221</v>
      </c>
      <c r="F21" s="45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5278173</v>
      </c>
      <c r="D26" s="40">
        <f>+C26-C21</f>
        <v>600</v>
      </c>
      <c r="E26" s="85">
        <f>+D26*1000/5/3600</f>
        <v>33.333333333333336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zoomScale="85" zoomScaleNormal="85" zoomScalePageLayoutView="70" workbookViewId="0">
      <selection activeCell="D20" sqref="D20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46024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1'!C26</f>
        <v>5199241</v>
      </c>
      <c r="D8" s="28" t="s">
        <v>14</v>
      </c>
      <c r="E8" s="28"/>
      <c r="F8" s="8"/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 t="s">
        <v>14</v>
      </c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14</v>
      </c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5200908</v>
      </c>
      <c r="D16" s="40">
        <f>+C16-C8</f>
        <v>1667</v>
      </c>
      <c r="E16" s="85">
        <f>+D16*1000/14/3600</f>
        <v>33.075396825396822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78"/>
      <c r="G20" s="130"/>
      <c r="H20" s="131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5201519</v>
      </c>
      <c r="D21" s="40">
        <f>+C21-C16</f>
        <v>611</v>
      </c>
      <c r="E21" s="86">
        <f>+D21*1000/5/3600</f>
        <v>33.944444444444443</v>
      </c>
      <c r="F21" s="41"/>
      <c r="G21" s="132"/>
      <c r="H21" s="133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79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5202123</v>
      </c>
      <c r="D26" s="40">
        <f>+C26-C21</f>
        <v>604</v>
      </c>
      <c r="E26" s="85">
        <f>+D26*1000/5/3600</f>
        <v>33.555555555555557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28'!C26</f>
        <v>5278173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5279853</v>
      </c>
      <c r="D16" s="40">
        <f>+C16-C8</f>
        <v>1680</v>
      </c>
      <c r="E16" s="90">
        <f>+D16*1000/14/3600</f>
        <v>33.333333333333336</v>
      </c>
      <c r="F16" s="45" t="s">
        <v>14</v>
      </c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5280473</v>
      </c>
      <c r="D21" s="40">
        <f>+C21-C16</f>
        <v>620</v>
      </c>
      <c r="E21" s="90">
        <f>+D21*1000/5/3600</f>
        <v>34.444444444444443</v>
      </c>
      <c r="F21" s="45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5281080</v>
      </c>
      <c r="D26" s="40">
        <f>+C26-C21</f>
        <v>607</v>
      </c>
      <c r="E26" s="90">
        <f>+D26*1000/5/3600</f>
        <v>33.722222222222221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3" zoomScale="85" zoomScaleNormal="85" zoomScalePageLayoutView="70" workbookViewId="0">
      <selection activeCell="C11" sqref="C11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29'!C26</f>
        <v>5281080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5282786</v>
      </c>
      <c r="D16" s="40">
        <f>+C16-C8</f>
        <v>1706</v>
      </c>
      <c r="E16" s="85">
        <f>+D16*1000/14/3600</f>
        <v>33.849206349206348</v>
      </c>
      <c r="F16" s="45" t="s">
        <v>14</v>
      </c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5283400</v>
      </c>
      <c r="D21" s="40">
        <f>+C21-C16</f>
        <v>614</v>
      </c>
      <c r="E21" s="85">
        <f>+D21*1000/5/3600</f>
        <v>34.111111111111114</v>
      </c>
      <c r="F21" s="45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5284008</v>
      </c>
      <c r="D26" s="40">
        <f>+C26-C21</f>
        <v>608</v>
      </c>
      <c r="E26" s="85">
        <f>+D26*1000/5/3600</f>
        <v>33.777777777777779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9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93">
        <f>+'Día 30'!C26</f>
        <v>5284008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93">
        <v>5285737</v>
      </c>
      <c r="D16" s="40">
        <f>+C16-C8</f>
        <v>1729</v>
      </c>
      <c r="E16" s="85">
        <f>+D16*1000/14/3600</f>
        <v>34.305555555555557</v>
      </c>
      <c r="F16" s="45" t="s">
        <v>14</v>
      </c>
      <c r="G16" s="120" t="s">
        <v>14</v>
      </c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/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5286369</v>
      </c>
      <c r="D21" s="40">
        <f>+C21-C16</f>
        <v>632</v>
      </c>
      <c r="E21" s="85">
        <f>+D21*1000/5/3600</f>
        <v>35.111111111111114</v>
      </c>
      <c r="F21" s="45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93">
        <v>5286987</v>
      </c>
      <c r="D26" s="40">
        <f>+C26-C21</f>
        <v>618</v>
      </c>
      <c r="E26" s="85">
        <f>+D26*1000/5/3600</f>
        <v>34.333333333333336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3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46025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2'!C26</f>
        <v>5202123</v>
      </c>
      <c r="D8" s="28" t="s">
        <v>14</v>
      </c>
      <c r="E8" s="28"/>
      <c r="F8" s="8"/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5203828</v>
      </c>
      <c r="D16" s="40">
        <f>+C16-C8</f>
        <v>1705</v>
      </c>
      <c r="E16" s="85">
        <f>+D16*1000/14/3600</f>
        <v>33.829365079365083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5204437</v>
      </c>
      <c r="D21" s="40">
        <f>+C21-C16</f>
        <v>609</v>
      </c>
      <c r="E21" s="85">
        <f>+D21*1000/5/3600</f>
        <v>33.833333333333336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5205054</v>
      </c>
      <c r="D26" s="40">
        <f>+C26-C21</f>
        <v>617</v>
      </c>
      <c r="E26" s="85">
        <f>+D26*1000/5/3600</f>
        <v>34.277777777777779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46026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3'!C26</f>
        <v>5205054</v>
      </c>
      <c r="D8" s="28" t="s">
        <v>14</v>
      </c>
      <c r="E8" s="28"/>
      <c r="F8" s="8"/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5206758</v>
      </c>
      <c r="D16" s="40">
        <f>+C16-C8</f>
        <v>1704</v>
      </c>
      <c r="E16" s="85">
        <f>+D16*1000/14/3600</f>
        <v>33.80952380952381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14</v>
      </c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5207361</v>
      </c>
      <c r="D21" s="40">
        <f>+C21-C16</f>
        <v>603</v>
      </c>
      <c r="E21" s="85">
        <f>+D21*1000/5/3600</f>
        <v>33.5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5207977</v>
      </c>
      <c r="D26" s="40">
        <f>+C26-C21</f>
        <v>616</v>
      </c>
      <c r="E26" s="85">
        <f>+D26*1000/5/3600</f>
        <v>34.222222222222221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5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46027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4'!C26</f>
        <v>5207977</v>
      </c>
      <c r="D8" s="28" t="s">
        <v>14</v>
      </c>
      <c r="E8" s="28"/>
      <c r="F8" s="8"/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5209710</v>
      </c>
      <c r="D16" s="40">
        <f>+C16-C8</f>
        <v>1733</v>
      </c>
      <c r="E16" s="85">
        <f>+D16*1000/14/3600</f>
        <v>34.384920634920633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5210330</v>
      </c>
      <c r="D21" s="40">
        <f>+C21-C16</f>
        <v>620</v>
      </c>
      <c r="E21" s="85">
        <f>+D21*1000/5/3600</f>
        <v>34.444444444444443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5210943</v>
      </c>
      <c r="D26" s="40">
        <f>+C26-C21</f>
        <v>613</v>
      </c>
      <c r="E26" s="85">
        <f>+D26*1000/5/3600</f>
        <v>34.055555555555557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5" zoomScale="85" zoomScaleNormal="85" zoomScalePageLayoutView="70" workbookViewId="0">
      <selection activeCell="C19" sqref="C1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46028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5'!C26</f>
        <v>5210943</v>
      </c>
      <c r="D8" s="28" t="s">
        <v>14</v>
      </c>
      <c r="E8" s="28"/>
      <c r="F8" s="8"/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5212665</v>
      </c>
      <c r="D16" s="40">
        <f>+C16-C8</f>
        <v>1722</v>
      </c>
      <c r="E16" s="85">
        <f>+D16*1000/14/3600</f>
        <v>34.166666666666664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80"/>
      <c r="H20" s="81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5213305</v>
      </c>
      <c r="D21" s="40">
        <f>+C21-C16</f>
        <v>640</v>
      </c>
      <c r="E21" s="85">
        <f>+D21*1000/5/3600</f>
        <v>35.555555555555557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5213921</v>
      </c>
      <c r="D26" s="40">
        <f>+C26-C21</f>
        <v>616</v>
      </c>
      <c r="E26" s="85">
        <f>+D26*1000/5/3600</f>
        <v>34.222222222222221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46029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6'!C26</f>
        <v>5213921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5215624</v>
      </c>
      <c r="D16" s="40">
        <f>+C16-C8</f>
        <v>1703</v>
      </c>
      <c r="E16" s="85">
        <f>+D16*1000/14/3600</f>
        <v>33.789682539682538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5216233</v>
      </c>
      <c r="D21" s="40">
        <f>+C21-C16</f>
        <v>609</v>
      </c>
      <c r="E21" s="85">
        <f>+D21*1000/5/3600</f>
        <v>33.833333333333336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5216846</v>
      </c>
      <c r="D26" s="40">
        <f>+C26-C21</f>
        <v>613</v>
      </c>
      <c r="E26" s="85">
        <f>+D26*1000/5/3600</f>
        <v>34.055555555555557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11" t="s">
        <v>23</v>
      </c>
      <c r="E2" s="112"/>
      <c r="F2" s="112"/>
      <c r="G2" s="112"/>
      <c r="H2" s="11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8"/>
      <c r="C3" s="129"/>
      <c r="D3" s="114"/>
      <c r="E3" s="115"/>
      <c r="F3" s="115"/>
      <c r="G3" s="115"/>
      <c r="H3" s="11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17" t="s">
        <v>24</v>
      </c>
      <c r="E5" s="118"/>
      <c r="F5" s="118"/>
      <c r="G5" s="118"/>
      <c r="H5" s="11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46030</v>
      </c>
      <c r="C7" s="22" t="s">
        <v>25</v>
      </c>
      <c r="D7" s="23" t="s">
        <v>26</v>
      </c>
      <c r="E7" s="24" t="s">
        <v>13</v>
      </c>
      <c r="F7" s="25" t="s">
        <v>27</v>
      </c>
      <c r="G7" s="122" t="s">
        <v>28</v>
      </c>
      <c r="H7" s="12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74">
        <f>+'Día 7'!C26</f>
        <v>5216846</v>
      </c>
      <c r="D8" s="28" t="s">
        <v>14</v>
      </c>
      <c r="E8" s="28"/>
      <c r="F8" s="8" t="s">
        <v>14</v>
      </c>
      <c r="G8" s="124"/>
      <c r="H8" s="125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07"/>
      <c r="H9" s="108"/>
      <c r="I9" s="4"/>
      <c r="J9" s="29"/>
      <c r="K9" s="4"/>
      <c r="L9" s="4"/>
      <c r="M9" s="4"/>
      <c r="N9" s="4"/>
      <c r="O9" s="32"/>
      <c r="P9" s="3" t="s">
        <v>14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07"/>
      <c r="H10" s="108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07"/>
      <c r="H11" s="10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07"/>
      <c r="H12" s="108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07"/>
      <c r="H13" s="108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07"/>
      <c r="H14" s="108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07"/>
      <c r="H15" s="108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74">
        <v>5218568</v>
      </c>
      <c r="D16" s="40">
        <f>+C16-C8</f>
        <v>1722</v>
      </c>
      <c r="E16" s="85">
        <f>+D16*1000/14/3600</f>
        <v>34.166666666666664</v>
      </c>
      <c r="F16" s="41"/>
      <c r="G16" s="120"/>
      <c r="H16" s="121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07"/>
      <c r="H17" s="108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07"/>
      <c r="H18" s="108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07"/>
      <c r="H19" s="108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07"/>
      <c r="H20" s="108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74">
        <v>5219182</v>
      </c>
      <c r="D21" s="40">
        <f>+C21-C16</f>
        <v>614</v>
      </c>
      <c r="E21" s="85">
        <f>+D21*1000/5/3600</f>
        <v>34.111111111111114</v>
      </c>
      <c r="F21" s="41"/>
      <c r="G21" s="120"/>
      <c r="H21" s="121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07"/>
      <c r="H22" s="108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07"/>
      <c r="H23" s="108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07"/>
      <c r="H24" s="108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07"/>
      <c r="H25" s="108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74">
        <v>5219785</v>
      </c>
      <c r="D26" s="40">
        <f>+C26-C21</f>
        <v>603</v>
      </c>
      <c r="E26" s="85">
        <f>+D26*1000/5/3600</f>
        <v>33.5</v>
      </c>
      <c r="F26" s="41"/>
      <c r="G26" s="120"/>
      <c r="H26" s="121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07"/>
      <c r="H27" s="108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07"/>
      <c r="H28" s="108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07"/>
      <c r="H29" s="108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07"/>
      <c r="H30" s="108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07"/>
      <c r="H31" s="108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09"/>
      <c r="H32" s="110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2026-04-08T18:51:46Z</dcterms:modified>
  <cp:category/>
  <cp:contentStatus/>
</cp:coreProperties>
</file>