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01 H01\Caudal\61 Abr 2026\"/>
    </mc:Choice>
  </mc:AlternateContent>
  <bookViews>
    <workbookView xWindow="22940" yWindow="0" windowWidth="8560" windowHeight="12340" tabRatio="794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</sheets>
  <definedNames>
    <definedName name="_xlnm.Print_Area" localSheetId="1">'Día 1'!$B$1:$O$39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5" i="40" l="1"/>
  <c r="M43" i="40"/>
  <c r="L43" i="40"/>
  <c r="M42" i="40"/>
  <c r="L42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11" i="40"/>
  <c r="G12" i="40"/>
  <c r="H12" i="40"/>
  <c r="G13" i="40"/>
  <c r="H13" i="40" s="1"/>
  <c r="G14" i="40"/>
  <c r="H14" i="40"/>
  <c r="G15" i="40"/>
  <c r="H15" i="40"/>
  <c r="G16" i="40"/>
  <c r="H16" i="40" s="1"/>
  <c r="G17" i="40"/>
  <c r="H17" i="40"/>
  <c r="G18" i="40"/>
  <c r="H18" i="40"/>
  <c r="G19" i="40"/>
  <c r="H19" i="40" s="1"/>
  <c r="G20" i="40"/>
  <c r="H20" i="40"/>
  <c r="G21" i="40"/>
  <c r="H21" i="40"/>
  <c r="G22" i="40"/>
  <c r="H22" i="40" s="1"/>
  <c r="G23" i="40"/>
  <c r="H23" i="40"/>
  <c r="G24" i="40"/>
  <c r="H24" i="40"/>
  <c r="G25" i="40"/>
  <c r="H25" i="40" s="1"/>
  <c r="G26" i="40"/>
  <c r="H26" i="40"/>
  <c r="G27" i="40"/>
  <c r="H27" i="40"/>
  <c r="G28" i="40"/>
  <c r="H28" i="40" s="1"/>
  <c r="G29" i="40"/>
  <c r="H29" i="40"/>
  <c r="G30" i="40"/>
  <c r="H30" i="40"/>
  <c r="G31" i="40"/>
  <c r="H31" i="40" s="1"/>
  <c r="G32" i="40"/>
  <c r="H32" i="40"/>
  <c r="G33" i="40"/>
  <c r="H33" i="40"/>
  <c r="G34" i="40"/>
  <c r="H34" i="40" s="1"/>
  <c r="G35" i="40"/>
  <c r="H35" i="40"/>
  <c r="G36" i="40"/>
  <c r="H36" i="40"/>
  <c r="G37" i="40"/>
  <c r="H37" i="40" s="1"/>
  <c r="G38" i="40"/>
  <c r="H38" i="40"/>
  <c r="G39" i="40"/>
  <c r="H39" i="40"/>
  <c r="G40" i="40"/>
  <c r="H40" i="40" s="1"/>
  <c r="H11" i="40"/>
  <c r="L11" i="40" l="1"/>
  <c r="D32" i="7" l="1"/>
  <c r="E32" i="7" s="1"/>
  <c r="D31" i="7"/>
  <c r="E31" i="7" s="1"/>
  <c r="D30" i="7"/>
  <c r="E30" i="7" s="1"/>
  <c r="D29" i="7"/>
  <c r="E29" i="7" s="1"/>
  <c r="D28" i="7"/>
  <c r="E28" i="7" s="1"/>
  <c r="D26" i="7"/>
  <c r="E26" i="7" s="1"/>
  <c r="D25" i="7"/>
  <c r="E25" i="7" s="1"/>
  <c r="D24" i="7"/>
  <c r="E24" i="7" s="1"/>
  <c r="D23" i="7"/>
  <c r="E23" i="7" s="1"/>
  <c r="D21" i="7"/>
  <c r="E21" i="7" s="1"/>
  <c r="D20" i="7"/>
  <c r="E20" i="7" s="1"/>
  <c r="D19" i="7"/>
  <c r="E19" i="7" s="1"/>
  <c r="D18" i="7"/>
  <c r="E18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26" i="19" l="1"/>
  <c r="E26" i="19" s="1"/>
  <c r="C8" i="42" l="1"/>
  <c r="F40" i="40" l="1"/>
  <c r="G43" i="40" l="1"/>
  <c r="E17" i="33"/>
  <c r="F37" i="40" l="1"/>
  <c r="F38" i="40"/>
  <c r="F39" i="40"/>
  <c r="C8" i="41" l="1"/>
  <c r="C8" i="34"/>
  <c r="C8" i="33"/>
  <c r="D16" i="33" s="1"/>
  <c r="L40" i="40" l="1"/>
  <c r="L37" i="40" l="1"/>
  <c r="L38" i="40"/>
  <c r="L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G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 s="1"/>
  <c r="D28" i="42"/>
  <c r="E28" i="42"/>
  <c r="D26" i="42"/>
  <c r="E26" i="42" s="1"/>
  <c r="D25" i="42"/>
  <c r="E25" i="42"/>
  <c r="D24" i="42"/>
  <c r="E24" i="42" s="1"/>
  <c r="D23" i="42"/>
  <c r="E23" i="42" s="1"/>
  <c r="D21" i="42"/>
  <c r="E21" i="42" s="1"/>
  <c r="D20" i="42"/>
  <c r="E20" i="42"/>
  <c r="D19" i="42"/>
  <c r="E19" i="42" s="1"/>
  <c r="D18" i="42"/>
  <c r="E18" i="42" s="1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 s="1"/>
  <c r="D31" i="41"/>
  <c r="E31" i="41" s="1"/>
  <c r="D30" i="41"/>
  <c r="E30" i="41"/>
  <c r="D29" i="41"/>
  <c r="E29" i="41"/>
  <c r="D28" i="41"/>
  <c r="E28" i="41"/>
  <c r="D26" i="41"/>
  <c r="E26" i="41" s="1"/>
  <c r="D25" i="41"/>
  <c r="E25" i="41" s="1"/>
  <c r="D24" i="41"/>
  <c r="E24" i="41"/>
  <c r="D23" i="41"/>
  <c r="E23" i="41" s="1"/>
  <c r="D21" i="41"/>
  <c r="E21" i="41" s="1"/>
  <c r="D20" i="41"/>
  <c r="E20" i="41" s="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 s="1"/>
  <c r="D10" i="41"/>
  <c r="E10" i="41" s="1"/>
  <c r="L15" i="40"/>
  <c r="L20" i="40"/>
  <c r="L25" i="40"/>
  <c r="L28" i="40"/>
  <c r="L29" i="40"/>
  <c r="L30" i="40"/>
  <c r="L31" i="40"/>
  <c r="L32" i="40"/>
  <c r="L33" i="40"/>
  <c r="L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6" i="9"/>
  <c r="E26" i="9" s="1"/>
  <c r="C8" i="9"/>
  <c r="D16" i="9" s="1"/>
  <c r="E16" i="9" s="1"/>
  <c r="D26" i="8"/>
  <c r="E26" i="8" s="1"/>
  <c r="D16" i="8"/>
  <c r="E16" i="8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32" i="34"/>
  <c r="E32" i="34" s="1"/>
  <c r="D31" i="34"/>
  <c r="E31" i="34"/>
  <c r="D30" i="34"/>
  <c r="E30" i="34"/>
  <c r="D29" i="34"/>
  <c r="E29" i="34"/>
  <c r="D28" i="34"/>
  <c r="E28" i="34"/>
  <c r="D25" i="34"/>
  <c r="E25" i="34"/>
  <c r="D24" i="34"/>
  <c r="E24" i="34" s="1"/>
  <c r="D23" i="34"/>
  <c r="E23" i="34"/>
  <c r="D21" i="34"/>
  <c r="E21" i="34" s="1"/>
  <c r="D20" i="34"/>
  <c r="E20" i="34"/>
  <c r="D19" i="34"/>
  <c r="E19" i="34" s="1"/>
  <c r="D18" i="34"/>
  <c r="E18" i="34" s="1"/>
  <c r="D15" i="34"/>
  <c r="E15" i="34" s="1"/>
  <c r="D14" i="34"/>
  <c r="E14" i="34" s="1"/>
  <c r="D13" i="34"/>
  <c r="E13" i="34"/>
  <c r="D12" i="34"/>
  <c r="E12" i="34" s="1"/>
  <c r="D11" i="34"/>
  <c r="E11" i="34" s="1"/>
  <c r="D10" i="34"/>
  <c r="E10" i="34"/>
  <c r="D32" i="33"/>
  <c r="E32" i="33" s="1"/>
  <c r="D31" i="33"/>
  <c r="E31" i="33" s="1"/>
  <c r="D30" i="33"/>
  <c r="E30" i="33"/>
  <c r="D29" i="33"/>
  <c r="E29" i="33" s="1"/>
  <c r="D28" i="33"/>
  <c r="E28" i="33"/>
  <c r="D25" i="33"/>
  <c r="E25" i="33" s="1"/>
  <c r="D24" i="33"/>
  <c r="E24" i="33" s="1"/>
  <c r="D23" i="33"/>
  <c r="E23" i="33" s="1"/>
  <c r="D21" i="33"/>
  <c r="E21" i="33" s="1"/>
  <c r="D20" i="33"/>
  <c r="E20" i="33" s="1"/>
  <c r="D19" i="33"/>
  <c r="E19" i="33" s="1"/>
  <c r="D18" i="33"/>
  <c r="E18" i="33"/>
  <c r="D15" i="33"/>
  <c r="E15" i="33" s="1"/>
  <c r="D14" i="33"/>
  <c r="E14" i="33"/>
  <c r="D13" i="33"/>
  <c r="E13" i="33" s="1"/>
  <c r="D12" i="33"/>
  <c r="E12" i="33" s="1"/>
  <c r="D11" i="33"/>
  <c r="E11" i="33"/>
  <c r="D10" i="33"/>
  <c r="E10" i="33" s="1"/>
  <c r="D32" i="32"/>
  <c r="E32" i="32" s="1"/>
  <c r="D31" i="32"/>
  <c r="E31" i="32"/>
  <c r="D30" i="32"/>
  <c r="E30" i="32" s="1"/>
  <c r="D29" i="32"/>
  <c r="E29" i="32"/>
  <c r="D28" i="32"/>
  <c r="E28" i="32" s="1"/>
  <c r="D25" i="32"/>
  <c r="E25" i="32" s="1"/>
  <c r="D24" i="32"/>
  <c r="E24" i="32"/>
  <c r="D23" i="32"/>
  <c r="E23" i="32" s="1"/>
  <c r="D21" i="32"/>
  <c r="E21" i="32" s="1"/>
  <c r="D20" i="32"/>
  <c r="E20" i="32"/>
  <c r="D19" i="32"/>
  <c r="E19" i="32"/>
  <c r="D18" i="32"/>
  <c r="E18" i="32"/>
  <c r="D15" i="32"/>
  <c r="E15" i="32" s="1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 s="1"/>
  <c r="D29" i="31"/>
  <c r="E29" i="31"/>
  <c r="D28" i="31"/>
  <c r="E28" i="31" s="1"/>
  <c r="D25" i="31"/>
  <c r="E25" i="31"/>
  <c r="D24" i="31"/>
  <c r="E24" i="31"/>
  <c r="D23" i="31"/>
  <c r="E23" i="31"/>
  <c r="D21" i="31"/>
  <c r="E21" i="31" s="1"/>
  <c r="D20" i="31"/>
  <c r="E20" i="31" s="1"/>
  <c r="D19" i="31"/>
  <c r="E19" i="31" s="1"/>
  <c r="D18" i="31"/>
  <c r="E18" i="31" s="1"/>
  <c r="D15" i="31"/>
  <c r="E15" i="31" s="1"/>
  <c r="D14" i="31"/>
  <c r="E14" i="31"/>
  <c r="D13" i="31"/>
  <c r="E13" i="31" s="1"/>
  <c r="D12" i="31"/>
  <c r="E12" i="31"/>
  <c r="D11" i="31"/>
  <c r="E11" i="31"/>
  <c r="D10" i="31"/>
  <c r="E10" i="31" s="1"/>
  <c r="D32" i="30"/>
  <c r="E32" i="30" s="1"/>
  <c r="D31" i="30"/>
  <c r="E31" i="30" s="1"/>
  <c r="D30" i="30"/>
  <c r="E30" i="30" s="1"/>
  <c r="D29" i="30"/>
  <c r="E29" i="30"/>
  <c r="D28" i="30"/>
  <c r="E27" i="30"/>
  <c r="D25" i="30"/>
  <c r="E25" i="30"/>
  <c r="D24" i="30"/>
  <c r="E24" i="30"/>
  <c r="D23" i="30"/>
  <c r="E23" i="30" s="1"/>
  <c r="D21" i="30"/>
  <c r="E21" i="30" s="1"/>
  <c r="D20" i="30"/>
  <c r="E20" i="30"/>
  <c r="D19" i="30"/>
  <c r="E19" i="30" s="1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 s="1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 s="1"/>
  <c r="D21" i="29"/>
  <c r="E21" i="29" s="1"/>
  <c r="D20" i="29"/>
  <c r="E20" i="29"/>
  <c r="D19" i="29"/>
  <c r="E19" i="29"/>
  <c r="D18" i="29"/>
  <c r="E18" i="29" s="1"/>
  <c r="D15" i="29"/>
  <c r="E15" i="29"/>
  <c r="D14" i="29"/>
  <c r="E14" i="29"/>
  <c r="D13" i="29"/>
  <c r="E13" i="29" s="1"/>
  <c r="D12" i="29"/>
  <c r="E12" i="29" s="1"/>
  <c r="D11" i="29"/>
  <c r="E11" i="29" s="1"/>
  <c r="D10" i="29"/>
  <c r="E10" i="29" s="1"/>
  <c r="D32" i="28"/>
  <c r="E32" i="28" s="1"/>
  <c r="D31" i="28"/>
  <c r="E31" i="28"/>
  <c r="D30" i="28"/>
  <c r="E30" i="28"/>
  <c r="D29" i="28"/>
  <c r="E29" i="28"/>
  <c r="D28" i="28"/>
  <c r="E28" i="28"/>
  <c r="D25" i="28"/>
  <c r="E25" i="28"/>
  <c r="D24" i="28"/>
  <c r="E24" i="28" s="1"/>
  <c r="D23" i="28"/>
  <c r="E23" i="28" s="1"/>
  <c r="D21" i="28"/>
  <c r="E21" i="28" s="1"/>
  <c r="D20" i="28"/>
  <c r="E20" i="28" s="1"/>
  <c r="D19" i="28"/>
  <c r="E19" i="28"/>
  <c r="D18" i="28"/>
  <c r="E18" i="28"/>
  <c r="D15" i="28"/>
  <c r="E15" i="28"/>
  <c r="D14" i="28"/>
  <c r="E14" i="28"/>
  <c r="D13" i="28"/>
  <c r="E13" i="28"/>
  <c r="D12" i="28"/>
  <c r="E12" i="28" s="1"/>
  <c r="D11" i="28"/>
  <c r="E11" i="28" s="1"/>
  <c r="D10" i="28"/>
  <c r="E10" i="28" s="1"/>
  <c r="D32" i="27"/>
  <c r="E32" i="27"/>
  <c r="D31" i="27"/>
  <c r="E31" i="27"/>
  <c r="D30" i="27"/>
  <c r="E30" i="27"/>
  <c r="D29" i="27"/>
  <c r="E29" i="27"/>
  <c r="D28" i="27"/>
  <c r="E28" i="27"/>
  <c r="D25" i="27"/>
  <c r="E25" i="27" s="1"/>
  <c r="D24" i="27"/>
  <c r="E24" i="27" s="1"/>
  <c r="D23" i="27"/>
  <c r="E23" i="27" s="1"/>
  <c r="D21" i="27"/>
  <c r="E21" i="27" s="1"/>
  <c r="D20" i="27"/>
  <c r="E20" i="27"/>
  <c r="D19" i="27"/>
  <c r="E19" i="27"/>
  <c r="D18" i="27"/>
  <c r="E18" i="27" s="1"/>
  <c r="D15" i="27"/>
  <c r="E15" i="27"/>
  <c r="D14" i="27"/>
  <c r="E14" i="27"/>
  <c r="D13" i="27"/>
  <c r="E13" i="27" s="1"/>
  <c r="D12" i="27"/>
  <c r="E12" i="27" s="1"/>
  <c r="D11" i="27"/>
  <c r="E11" i="27" s="1"/>
  <c r="D10" i="27"/>
  <c r="E10" i="27"/>
  <c r="D32" i="26"/>
  <c r="E32" i="26"/>
  <c r="D31" i="26"/>
  <c r="E31" i="26"/>
  <c r="D30" i="26"/>
  <c r="E30" i="26"/>
  <c r="D29" i="26"/>
  <c r="E29" i="26"/>
  <c r="D28" i="26"/>
  <c r="E28" i="26" s="1"/>
  <c r="D25" i="26"/>
  <c r="E25" i="26" s="1"/>
  <c r="D24" i="26"/>
  <c r="E24" i="26"/>
  <c r="D23" i="26"/>
  <c r="E23" i="26"/>
  <c r="D21" i="26"/>
  <c r="D20" i="26"/>
  <c r="E20" i="26"/>
  <c r="D19" i="26"/>
  <c r="E19" i="26"/>
  <c r="D18" i="26"/>
  <c r="E18" i="26" s="1"/>
  <c r="D15" i="26"/>
  <c r="E15" i="26"/>
  <c r="D14" i="26"/>
  <c r="E14" i="26" s="1"/>
  <c r="D13" i="26"/>
  <c r="E13" i="26" s="1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 s="1"/>
  <c r="D28" i="25"/>
  <c r="E28" i="25" s="1"/>
  <c r="D25" i="25"/>
  <c r="E25" i="25"/>
  <c r="D24" i="25"/>
  <c r="E24" i="25"/>
  <c r="D23" i="25"/>
  <c r="E23" i="25"/>
  <c r="D21" i="25"/>
  <c r="E21" i="25" s="1"/>
  <c r="D20" i="25"/>
  <c r="E20" i="25"/>
  <c r="D19" i="25"/>
  <c r="E19" i="25" s="1"/>
  <c r="D18" i="25"/>
  <c r="E17" i="25"/>
  <c r="D15" i="25"/>
  <c r="E15" i="25" s="1"/>
  <c r="D14" i="25"/>
  <c r="E14" i="25"/>
  <c r="D13" i="25"/>
  <c r="E13" i="25" s="1"/>
  <c r="D12" i="25"/>
  <c r="E12" i="25"/>
  <c r="D11" i="25"/>
  <c r="E11" i="25"/>
  <c r="D10" i="25"/>
  <c r="E10" i="25"/>
  <c r="D32" i="24"/>
  <c r="E32" i="24" s="1"/>
  <c r="D31" i="24"/>
  <c r="E31" i="24"/>
  <c r="D30" i="24"/>
  <c r="E30" i="24" s="1"/>
  <c r="D29" i="24"/>
  <c r="E29" i="24"/>
  <c r="D28" i="24"/>
  <c r="E28" i="24" s="1"/>
  <c r="D25" i="24"/>
  <c r="E25" i="24"/>
  <c r="D24" i="24"/>
  <c r="E24" i="24"/>
  <c r="D23" i="24"/>
  <c r="E23" i="24"/>
  <c r="D21" i="24"/>
  <c r="E21" i="24" s="1"/>
  <c r="D20" i="24"/>
  <c r="E20" i="24"/>
  <c r="D19" i="24"/>
  <c r="E19" i="24" s="1"/>
  <c r="D18" i="24"/>
  <c r="E18" i="24" s="1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 s="1"/>
  <c r="D31" i="23"/>
  <c r="E31" i="23" s="1"/>
  <c r="D30" i="23"/>
  <c r="E30" i="23"/>
  <c r="D29" i="23"/>
  <c r="E29" i="23"/>
  <c r="D28" i="23"/>
  <c r="E28" i="23" s="1"/>
  <c r="D25" i="23"/>
  <c r="E25" i="23"/>
  <c r="D24" i="23"/>
  <c r="E24" i="23"/>
  <c r="D23" i="23"/>
  <c r="E23" i="23"/>
  <c r="D21" i="23"/>
  <c r="E21" i="23" s="1"/>
  <c r="D20" i="23"/>
  <c r="E20" i="23" s="1"/>
  <c r="D19" i="23"/>
  <c r="E19" i="23"/>
  <c r="D18" i="23"/>
  <c r="E18" i="23" s="1"/>
  <c r="D15" i="23"/>
  <c r="E15" i="23"/>
  <c r="D14" i="23"/>
  <c r="E14" i="23"/>
  <c r="D13" i="23"/>
  <c r="E13" i="23"/>
  <c r="D12" i="23"/>
  <c r="E12" i="23" s="1"/>
  <c r="D11" i="23"/>
  <c r="E11" i="23"/>
  <c r="D10" i="23"/>
  <c r="E10" i="23" s="1"/>
  <c r="D32" i="22"/>
  <c r="E32" i="22"/>
  <c r="D31" i="22"/>
  <c r="E31" i="22" s="1"/>
  <c r="D30" i="22"/>
  <c r="E30" i="22"/>
  <c r="D29" i="22"/>
  <c r="E29" i="22"/>
  <c r="D28" i="22"/>
  <c r="E28" i="22"/>
  <c r="D25" i="22"/>
  <c r="E25" i="22" s="1"/>
  <c r="D24" i="22"/>
  <c r="E24" i="22"/>
  <c r="D23" i="22"/>
  <c r="E23" i="22" s="1"/>
  <c r="D21" i="22"/>
  <c r="E21" i="22" s="1"/>
  <c r="D20" i="22"/>
  <c r="E20" i="22"/>
  <c r="D19" i="22"/>
  <c r="E19" i="22"/>
  <c r="D18" i="22"/>
  <c r="E18" i="22" s="1"/>
  <c r="D15" i="22"/>
  <c r="E15" i="22"/>
  <c r="D14" i="22"/>
  <c r="E14" i="22"/>
  <c r="D13" i="22"/>
  <c r="E13" i="22"/>
  <c r="D12" i="22"/>
  <c r="E12" i="22"/>
  <c r="D11" i="22"/>
  <c r="E11" i="22" s="1"/>
  <c r="D10" i="22"/>
  <c r="E10" i="22"/>
  <c r="D32" i="21"/>
  <c r="E32" i="21" s="1"/>
  <c r="D31" i="21"/>
  <c r="E31" i="21" s="1"/>
  <c r="D30" i="21"/>
  <c r="E30" i="21"/>
  <c r="D29" i="21"/>
  <c r="E29" i="21"/>
  <c r="D28" i="21"/>
  <c r="E28" i="21"/>
  <c r="D25" i="21"/>
  <c r="E25" i="21"/>
  <c r="D24" i="21"/>
  <c r="E24" i="21" s="1"/>
  <c r="D23" i="21"/>
  <c r="E23" i="21"/>
  <c r="D21" i="21"/>
  <c r="E21" i="21" s="1"/>
  <c r="D20" i="21"/>
  <c r="E20" i="21"/>
  <c r="D19" i="21"/>
  <c r="E19" i="21"/>
  <c r="D18" i="21"/>
  <c r="E18" i="21"/>
  <c r="D15" i="21"/>
  <c r="E15" i="21" s="1"/>
  <c r="D14" i="21"/>
  <c r="E14" i="21"/>
  <c r="D13" i="21"/>
  <c r="E13" i="21" s="1"/>
  <c r="D12" i="21"/>
  <c r="E12" i="21"/>
  <c r="D11" i="21"/>
  <c r="E11" i="21"/>
  <c r="D10" i="21"/>
  <c r="E10" i="21"/>
  <c r="D32" i="20"/>
  <c r="E32" i="20"/>
  <c r="D31" i="20"/>
  <c r="E31" i="20"/>
  <c r="D30" i="20"/>
  <c r="E30" i="20" s="1"/>
  <c r="D29" i="20"/>
  <c r="E29" i="20"/>
  <c r="D28" i="20"/>
  <c r="E28" i="20" s="1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 s="1"/>
  <c r="D15" i="20"/>
  <c r="E15" i="20"/>
  <c r="D14" i="20"/>
  <c r="E14" i="20" s="1"/>
  <c r="D13" i="20"/>
  <c r="E13" i="20"/>
  <c r="D12" i="20"/>
  <c r="E12" i="20" s="1"/>
  <c r="D11" i="20"/>
  <c r="E11" i="20" s="1"/>
  <c r="D10" i="20"/>
  <c r="E10" i="20"/>
  <c r="D32" i="19"/>
  <c r="E32" i="19"/>
  <c r="D31" i="19"/>
  <c r="E31" i="19" s="1"/>
  <c r="D30" i="19"/>
  <c r="E30" i="19" s="1"/>
  <c r="D29" i="19"/>
  <c r="E29" i="19" s="1"/>
  <c r="D28" i="19"/>
  <c r="E28" i="19"/>
  <c r="D25" i="19"/>
  <c r="E25" i="19"/>
  <c r="D24" i="19"/>
  <c r="E24" i="19" s="1"/>
  <c r="D23" i="19"/>
  <c r="E23" i="19"/>
  <c r="D21" i="19"/>
  <c r="E21" i="19" s="1"/>
  <c r="D20" i="19"/>
  <c r="E20" i="19"/>
  <c r="D19" i="19"/>
  <c r="E19" i="19" s="1"/>
  <c r="D18" i="19"/>
  <c r="E18" i="19"/>
  <c r="D15" i="19"/>
  <c r="E15" i="19" s="1"/>
  <c r="D14" i="19"/>
  <c r="E14" i="19" s="1"/>
  <c r="D13" i="19"/>
  <c r="E13" i="19"/>
  <c r="D12" i="19"/>
  <c r="E12" i="19" s="1"/>
  <c r="D11" i="19"/>
  <c r="E11" i="19"/>
  <c r="D10" i="19"/>
  <c r="E10" i="19"/>
  <c r="D32" i="18"/>
  <c r="E32" i="18" s="1"/>
  <c r="D31" i="18"/>
  <c r="E31" i="18"/>
  <c r="D30" i="18"/>
  <c r="E30" i="18"/>
  <c r="D29" i="18"/>
  <c r="E29" i="18" s="1"/>
  <c r="D28" i="18"/>
  <c r="E28" i="18"/>
  <c r="D25" i="18"/>
  <c r="E25" i="18" s="1"/>
  <c r="D24" i="18"/>
  <c r="E24" i="18"/>
  <c r="D23" i="18"/>
  <c r="E23" i="18"/>
  <c r="D21" i="18"/>
  <c r="E21" i="18" s="1"/>
  <c r="D20" i="18"/>
  <c r="E20" i="18"/>
  <c r="D19" i="18"/>
  <c r="E19" i="18" s="1"/>
  <c r="D18" i="18"/>
  <c r="E18" i="18"/>
  <c r="D15" i="18"/>
  <c r="E15" i="18"/>
  <c r="D14" i="18"/>
  <c r="E14" i="18" s="1"/>
  <c r="D13" i="18"/>
  <c r="E13" i="18"/>
  <c r="D12" i="18"/>
  <c r="E12" i="18"/>
  <c r="D11" i="18"/>
  <c r="E11" i="18" s="1"/>
  <c r="D10" i="18"/>
  <c r="E10" i="18"/>
  <c r="D32" i="17"/>
  <c r="E32" i="17" s="1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 s="1"/>
  <c r="D15" i="17"/>
  <c r="E15" i="17"/>
  <c r="D14" i="17"/>
  <c r="E14" i="17" s="1"/>
  <c r="D13" i="17"/>
  <c r="E13" i="17"/>
  <c r="D12" i="17"/>
  <c r="E12" i="17"/>
  <c r="D11" i="17"/>
  <c r="E11" i="17" s="1"/>
  <c r="D10" i="17"/>
  <c r="E10" i="17"/>
  <c r="D32" i="16"/>
  <c r="E32" i="16"/>
  <c r="D31" i="16"/>
  <c r="E31" i="16" s="1"/>
  <c r="D30" i="16"/>
  <c r="E30" i="16"/>
  <c r="D29" i="16"/>
  <c r="E29" i="16" s="1"/>
  <c r="D28" i="16"/>
  <c r="E28" i="16"/>
  <c r="E26" i="16"/>
  <c r="D25" i="16"/>
  <c r="E25" i="16"/>
  <c r="D24" i="16"/>
  <c r="E24" i="16"/>
  <c r="D23" i="16"/>
  <c r="E23" i="16" s="1"/>
  <c r="D21" i="16"/>
  <c r="E21" i="16" s="1"/>
  <c r="D20" i="16"/>
  <c r="E20" i="16" s="1"/>
  <c r="D19" i="16"/>
  <c r="E19" i="16"/>
  <c r="D18" i="16"/>
  <c r="E18" i="16" s="1"/>
  <c r="D15" i="16"/>
  <c r="E15" i="16"/>
  <c r="D14" i="16"/>
  <c r="E14" i="16"/>
  <c r="D13" i="16"/>
  <c r="E13" i="16" s="1"/>
  <c r="D12" i="16"/>
  <c r="E12" i="16"/>
  <c r="D11" i="16"/>
  <c r="E11" i="16"/>
  <c r="D10" i="16"/>
  <c r="E10" i="16" s="1"/>
  <c r="D32" i="15"/>
  <c r="E32" i="15" s="1"/>
  <c r="D31" i="15"/>
  <c r="E31" i="15" s="1"/>
  <c r="D30" i="15"/>
  <c r="E30" i="15"/>
  <c r="D29" i="15"/>
  <c r="E29" i="15"/>
  <c r="D28" i="15"/>
  <c r="E28" i="15" s="1"/>
  <c r="D25" i="15"/>
  <c r="E25" i="15"/>
  <c r="D24" i="15"/>
  <c r="E24" i="15"/>
  <c r="D23" i="15"/>
  <c r="E23" i="15" s="1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 s="1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 s="1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 s="1"/>
  <c r="D15" i="14"/>
  <c r="E15" i="14"/>
  <c r="D14" i="14"/>
  <c r="E14" i="14" s="1"/>
  <c r="D13" i="14"/>
  <c r="E13" i="14" s="1"/>
  <c r="D12" i="14"/>
  <c r="E12" i="14"/>
  <c r="D11" i="14"/>
  <c r="E11" i="14"/>
  <c r="D32" i="13"/>
  <c r="E32" i="13"/>
  <c r="D31" i="13"/>
  <c r="E31" i="13"/>
  <c r="D30" i="13"/>
  <c r="E30" i="13" s="1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 s="1"/>
  <c r="D18" i="13"/>
  <c r="E18" i="13"/>
  <c r="D15" i="13"/>
  <c r="E15" i="13" s="1"/>
  <c r="D14" i="13"/>
  <c r="E14" i="13" s="1"/>
  <c r="D13" i="13"/>
  <c r="E13" i="13"/>
  <c r="D12" i="13"/>
  <c r="E12" i="13" s="1"/>
  <c r="D11" i="13"/>
  <c r="E11" i="13"/>
  <c r="D10" i="13"/>
  <c r="E10" i="13"/>
  <c r="D32" i="12"/>
  <c r="E32" i="12" s="1"/>
  <c r="D31" i="12"/>
  <c r="E31" i="12"/>
  <c r="D30" i="12"/>
  <c r="E30" i="12" s="1"/>
  <c r="D29" i="12"/>
  <c r="E29" i="12"/>
  <c r="D28" i="12"/>
  <c r="E28" i="12"/>
  <c r="D25" i="12"/>
  <c r="E25" i="12" s="1"/>
  <c r="D24" i="12"/>
  <c r="E24" i="12"/>
  <c r="D23" i="12"/>
  <c r="E23" i="12"/>
  <c r="D20" i="12"/>
  <c r="E20" i="12" s="1"/>
  <c r="D19" i="12"/>
  <c r="E19" i="12"/>
  <c r="D18" i="12"/>
  <c r="E18" i="12" s="1"/>
  <c r="E17" i="12"/>
  <c r="D15" i="12"/>
  <c r="E15" i="12" s="1"/>
  <c r="D14" i="12"/>
  <c r="E14" i="12"/>
  <c r="D13" i="12"/>
  <c r="E13" i="12"/>
  <c r="D12" i="12"/>
  <c r="E12" i="12"/>
  <c r="D11" i="12"/>
  <c r="E11" i="12"/>
  <c r="D10" i="12"/>
  <c r="E10" i="12"/>
  <c r="D32" i="11"/>
  <c r="E32" i="11" s="1"/>
  <c r="D31" i="11"/>
  <c r="E31" i="11"/>
  <c r="D30" i="11"/>
  <c r="E30" i="11" s="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 s="1"/>
  <c r="D18" i="11"/>
  <c r="E18" i="11"/>
  <c r="D15" i="11"/>
  <c r="E15" i="11" s="1"/>
  <c r="D14" i="11"/>
  <c r="E14" i="11"/>
  <c r="D13" i="11"/>
  <c r="E13" i="11"/>
  <c r="D12" i="11"/>
  <c r="E12" i="11"/>
  <c r="D11" i="11"/>
  <c r="E11" i="11"/>
  <c r="D10" i="11"/>
  <c r="E10" i="11"/>
  <c r="D32" i="10"/>
  <c r="E32" i="10" s="1"/>
  <c r="D31" i="10"/>
  <c r="E31" i="10" s="1"/>
  <c r="D30" i="10"/>
  <c r="E30" i="10"/>
  <c r="D29" i="10"/>
  <c r="E29" i="10" s="1"/>
  <c r="D28" i="10"/>
  <c r="E28" i="10"/>
  <c r="D25" i="10"/>
  <c r="E25" i="10"/>
  <c r="D24" i="10"/>
  <c r="E24" i="10"/>
  <c r="D23" i="10"/>
  <c r="E23" i="10" s="1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/>
  <c r="D13" i="10"/>
  <c r="E13" i="10"/>
  <c r="D12" i="10"/>
  <c r="E12" i="10"/>
  <c r="D11" i="10"/>
  <c r="E11" i="10"/>
  <c r="D10" i="10"/>
  <c r="E10" i="10"/>
  <c r="D32" i="9"/>
  <c r="E32" i="9" s="1"/>
  <c r="D31" i="9"/>
  <c r="E31" i="9"/>
  <c r="D30" i="9"/>
  <c r="E30" i="9" s="1"/>
  <c r="D29" i="9"/>
  <c r="E29" i="9"/>
  <c r="D28" i="9"/>
  <c r="E28" i="9"/>
  <c r="D25" i="9"/>
  <c r="E25" i="9" s="1"/>
  <c r="D24" i="9"/>
  <c r="E24" i="9"/>
  <c r="D23" i="9"/>
  <c r="E23" i="9" s="1"/>
  <c r="D21" i="9"/>
  <c r="E21" i="9" s="1"/>
  <c r="D20" i="9"/>
  <c r="E20" i="9" s="1"/>
  <c r="D19" i="9"/>
  <c r="E19" i="9" s="1"/>
  <c r="D18" i="9"/>
  <c r="E18" i="9"/>
  <c r="D15" i="9"/>
  <c r="E15" i="9" s="1"/>
  <c r="D14" i="9"/>
  <c r="E14" i="9" s="1"/>
  <c r="D13" i="9"/>
  <c r="E13" i="9"/>
  <c r="D12" i="9"/>
  <c r="E12" i="9"/>
  <c r="D11" i="9"/>
  <c r="E11" i="9"/>
  <c r="D10" i="9"/>
  <c r="E10" i="9"/>
  <c r="D32" i="8"/>
  <c r="E32" i="8" s="1"/>
  <c r="D31" i="8"/>
  <c r="E31" i="8" s="1"/>
  <c r="D30" i="8"/>
  <c r="E30" i="8"/>
  <c r="D29" i="8"/>
  <c r="E29" i="8" s="1"/>
  <c r="D28" i="8"/>
  <c r="E28" i="8"/>
  <c r="D25" i="8"/>
  <c r="E25" i="8"/>
  <c r="D24" i="8"/>
  <c r="E24" i="8"/>
  <c r="D23" i="8"/>
  <c r="E23" i="8" s="1"/>
  <c r="D21" i="8"/>
  <c r="E21" i="8" s="1"/>
  <c r="D20" i="8"/>
  <c r="E20" i="8" s="1"/>
  <c r="D19" i="8"/>
  <c r="E19" i="8"/>
  <c r="D18" i="8"/>
  <c r="E18" i="8" s="1"/>
  <c r="D15" i="8"/>
  <c r="E15" i="8" s="1"/>
  <c r="D14" i="8"/>
  <c r="E14" i="8"/>
  <c r="D13" i="8"/>
  <c r="E13" i="8"/>
  <c r="D12" i="8"/>
  <c r="E12" i="8"/>
  <c r="D11" i="8"/>
  <c r="E11" i="8"/>
  <c r="D10" i="8"/>
  <c r="E10" i="8" s="1"/>
  <c r="L12" i="40"/>
  <c r="L18" i="40"/>
  <c r="L16" i="40"/>
  <c r="L36" i="40"/>
  <c r="L35" i="40"/>
  <c r="L19" i="40"/>
  <c r="L27" i="40"/>
  <c r="L24" i="40"/>
  <c r="L22" i="40"/>
  <c r="L14" i="40"/>
  <c r="L13" i="40"/>
  <c r="L17" i="40"/>
  <c r="L26" i="40"/>
  <c r="L23" i="40"/>
  <c r="L21" i="40"/>
  <c r="G41" i="40" l="1"/>
  <c r="H41" i="40"/>
</calcChain>
</file>

<file path=xl/sharedStrings.xml><?xml version="1.0" encoding="utf-8"?>
<sst xmlns="http://schemas.openxmlformats.org/spreadsheetml/2006/main" count="699" uniqueCount="63">
  <si>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</si>
  <si>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</si>
  <si>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</si>
  <si>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</si>
  <si>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</si>
  <si>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</si>
  <si>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</si>
  <si>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Consumo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</si>
  <si>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</si>
  <si>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</si>
  <si>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</si>
  <si>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</si>
  <si>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</si>
  <si>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</si>
  <si>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</si>
  <si>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</si>
  <si>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</si>
  <si>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</si>
  <si>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</si>
  <si>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</si>
  <si>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</si>
  <si>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</si>
  <si>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</si>
  <si>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</si>
  <si>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</si>
  <si>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</si>
  <si>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</si>
  <si>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</si>
  <si>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</si>
  <si>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</si>
  <si>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</si>
  <si>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2 de abril 2026</t>
  </si>
  <si>
    <t>4 de abril 2026</t>
  </si>
  <si>
    <t>5 de abril 2026</t>
  </si>
  <si>
    <t>6 de abril 2026</t>
  </si>
  <si>
    <t>7 de abril 2026</t>
  </si>
  <si>
    <t>8 de abril 2026</t>
  </si>
  <si>
    <t>9 de abril 2026</t>
  </si>
  <si>
    <t>10 de abril 2026</t>
  </si>
  <si>
    <t>11 de abril 2026</t>
  </si>
  <si>
    <t>12 de abril 2026</t>
  </si>
  <si>
    <t>13 de abril 2026</t>
  </si>
  <si>
    <t>14 de abril 2026</t>
  </si>
  <si>
    <t>15 de abril 2026</t>
  </si>
  <si>
    <t>16 de abril 2026</t>
  </si>
  <si>
    <t>17 de abril 2026</t>
  </si>
  <si>
    <t>18 de abril 2026</t>
  </si>
  <si>
    <t>19 de abril 2026</t>
  </si>
  <si>
    <t>20 de abril 2026</t>
  </si>
  <si>
    <t>21 de abril 2026</t>
  </si>
  <si>
    <t>22 de abril 2026</t>
  </si>
  <si>
    <t>23 de abril 2026</t>
  </si>
  <si>
    <t>24 de abril 2026</t>
  </si>
  <si>
    <t>25 de abril 2026</t>
  </si>
  <si>
    <t>26 de abril 2026</t>
  </si>
  <si>
    <t>27 de abril 2026</t>
  </si>
  <si>
    <t>28 de abril 2026</t>
  </si>
  <si>
    <t>29 de abril 2026</t>
  </si>
  <si>
    <t>30 de abril 2026</t>
  </si>
  <si>
    <t>Registro, m3</t>
  </si>
  <si>
    <t>m3/d</t>
  </si>
  <si>
    <t>1 de abril 2026</t>
  </si>
  <si>
    <t>3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</si>
</sst>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40" xfId="0" applyFill="1" applyBorder="1"/>
    <xf numFmtId="0" fontId="0" fillId="5" borderId="41" xfId="0" applyFill="1" applyBorder="1"/>
    <xf numFmtId="3" fontId="9" fillId="5" borderId="43" xfId="0" applyNumberFormat="1" applyFont="1" applyFill="1" applyBorder="1" applyAlignment="1">
      <alignment horizontal="center"/>
    </xf>
    <xf numFmtId="0" fontId="0" fillId="5" borderId="45" xfId="0" applyFill="1" applyBorder="1"/>
    <xf numFmtId="0" fontId="0" fillId="5" borderId="47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2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3" fontId="9" fillId="5" borderId="60" xfId="0" applyNumberFormat="1" applyFont="1" applyFill="1" applyBorder="1" applyAlignment="1">
      <alignment horizontal="center"/>
    </xf>
    <xf numFmtId="166" fontId="9" fillId="5" borderId="58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62" xfId="0" applyNumberFormat="1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3" fontId="1" fillId="3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61" xfId="0" applyNumberFormat="1" applyFont="1" applyFill="1" applyBorder="1" applyAlignment="1">
      <alignment horizontal="center" vertical="center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3" fontId="1" fillId="3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166" fontId="9" fillId="5" borderId="59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0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107576</xdr:colOff>
      <xdr:row>1</xdr:row>
      <xdr:rowOff>125505</xdr:rowOff>
    </xdr:from>
    <xdr:to>
      <xdr:col>2</xdr:col>
      <xdr:colOff>672402</xdr:colOff>
      <xdr:row>2</xdr:row>
      <xdr:rowOff>115478</xdr:rowOff>
    </xdr:to>
    <xdr:pic>
      <xdr:nvPicPr>
        <xdr:cNvPr id="5" name="Picture 1" descr="LOGOSM">
          <a:extLst>
            <a:ext uri="{FF2B5EF4-FFF2-40B4-BE49-F238E27FC236}">
              <a16:creationId xmlns:a16="http://schemas.microsoft.com/office/drawing/2014/main" xmlns="" id="{7F60B28A-EBA2-49A7-BE4F-2FF5056F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88258" y="313764"/>
          <a:ext cx="2268120" cy="22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5" zoomScale="90" zoomScaleNormal="90" workbookViewId="0">
      <selection activeCell="F48" sqref="F48"/>
    </sheetView>
  </sheetViews>
  <sheetFormatPr baseColWidth="10" defaultColWidth="11.453125" defaultRowHeight="14.5" x14ac:dyDescent="0.35"/>
  <cols>
    <col min="6" max="6" width="12.1796875" customWidth="1"/>
    <col min="8" max="9" width="8.81640625" customWidth="1"/>
    <col min="10" max="10" width="7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57" t="s">
        <v>0</v>
      </c>
      <c r="D4" s="1"/>
      <c r="E4" s="1"/>
      <c r="F4" s="1"/>
      <c r="G4" s="1"/>
      <c r="H4" s="1"/>
      <c r="I4" s="1"/>
      <c r="J4" s="1"/>
      <c r="K4" s="57" t="s">
        <v>1</v>
      </c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57" t="s">
        <v>2</v>
      </c>
      <c r="D5" s="57"/>
      <c r="E5" s="57"/>
      <c r="F5" s="57"/>
      <c r="G5" s="57"/>
      <c r="H5" s="57"/>
      <c r="I5" s="57"/>
      <c r="J5" s="1"/>
      <c r="K5" s="57" t="s">
        <v>3</v>
      </c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4" customHeight="1" x14ac:dyDescent="0.35">
      <c r="A8" s="1"/>
      <c r="B8" s="1"/>
      <c r="C8" s="104" t="s">
        <v>4</v>
      </c>
      <c r="D8" s="104" t="s">
        <v>5</v>
      </c>
      <c r="E8" s="43" t="s">
        <v>6</v>
      </c>
      <c r="F8" s="104" t="s">
        <v>59</v>
      </c>
      <c r="G8" s="108" t="s">
        <v>7</v>
      </c>
      <c r="H8" s="109"/>
      <c r="I8" s="1"/>
      <c r="J8" s="59"/>
      <c r="K8" s="106" t="s">
        <v>8</v>
      </c>
      <c r="L8" s="104" t="s">
        <v>9</v>
      </c>
      <c r="M8" s="106" t="s">
        <v>10</v>
      </c>
      <c r="N8" s="1"/>
      <c r="O8" s="1"/>
      <c r="P8" s="1"/>
      <c r="Q8" s="1"/>
      <c r="R8" s="1"/>
      <c r="S8" s="1"/>
    </row>
    <row r="9" spans="1:19" x14ac:dyDescent="0.35">
      <c r="A9" s="1"/>
      <c r="B9" s="1"/>
      <c r="C9" s="105"/>
      <c r="D9" s="105"/>
      <c r="E9" s="89" t="s">
        <v>11</v>
      </c>
      <c r="F9" s="105"/>
      <c r="G9" s="110"/>
      <c r="H9" s="111"/>
      <c r="I9" s="1"/>
      <c r="J9" s="59"/>
      <c r="K9" s="107"/>
      <c r="L9" s="105"/>
      <c r="M9" s="107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43">
        <v>0</v>
      </c>
      <c r="D10" s="68">
        <v>46112</v>
      </c>
      <c r="E10" s="69">
        <v>0.33333333333333331</v>
      </c>
      <c r="F10" s="70">
        <v>5459071</v>
      </c>
      <c r="G10" s="61" t="s">
        <v>12</v>
      </c>
      <c r="H10" s="61" t="s">
        <v>13</v>
      </c>
      <c r="I10" s="1"/>
      <c r="J10" s="59"/>
      <c r="K10" s="90" t="s">
        <v>13</v>
      </c>
      <c r="L10" s="43" t="s">
        <v>60</v>
      </c>
      <c r="M10" s="90" t="s">
        <v>60</v>
      </c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44">
        <v>1</v>
      </c>
      <c r="D11" s="45">
        <v>46113</v>
      </c>
      <c r="E11" s="58">
        <v>0.33333333333333331</v>
      </c>
      <c r="F11" s="46">
        <v>5462037</v>
      </c>
      <c r="G11" s="46">
        <f>F11-F10</f>
        <v>2966</v>
      </c>
      <c r="H11" s="47">
        <f>G11*1000/24/60/60</f>
        <v>34.328703703703702</v>
      </c>
      <c r="I11" s="1"/>
      <c r="K11" s="46">
        <v>30</v>
      </c>
      <c r="L11" s="46">
        <f>K11*60*60*24/1000</f>
        <v>2592</v>
      </c>
      <c r="M11" s="46">
        <f>G11</f>
        <v>2966</v>
      </c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44">
        <v>2</v>
      </c>
      <c r="D12" s="45">
        <v>46114</v>
      </c>
      <c r="E12" s="58">
        <v>0.33333333333333331</v>
      </c>
      <c r="F12" s="46">
        <f>'Día 2'!C16</f>
        <v>5465004</v>
      </c>
      <c r="G12" s="46">
        <f t="shared" ref="G12:G40" si="0">F12-F11</f>
        <v>2967</v>
      </c>
      <c r="H12" s="47">
        <f t="shared" ref="H12:H40" si="1">G12*1000/24/60/60</f>
        <v>34.340277777777779</v>
      </c>
      <c r="I12" s="1"/>
      <c r="J12" s="60"/>
      <c r="K12" s="46">
        <v>30</v>
      </c>
      <c r="L12" s="46">
        <f t="shared" ref="L12:L39" si="2">K12*60*60*24/1000</f>
        <v>2592</v>
      </c>
      <c r="M12" s="46">
        <f t="shared" ref="M12:M40" si="3">G12</f>
        <v>2967</v>
      </c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44">
        <v>3</v>
      </c>
      <c r="D13" s="45">
        <v>46115</v>
      </c>
      <c r="E13" s="58">
        <v>0.33333333333333331</v>
      </c>
      <c r="F13" s="46">
        <f>'Día 3'!C16</f>
        <v>5467982</v>
      </c>
      <c r="G13" s="46">
        <f t="shared" si="0"/>
        <v>2978</v>
      </c>
      <c r="H13" s="47">
        <f t="shared" si="1"/>
        <v>34.467592592592595</v>
      </c>
      <c r="I13" s="1"/>
      <c r="J13" s="60"/>
      <c r="K13" s="46">
        <v>30</v>
      </c>
      <c r="L13" s="46">
        <f t="shared" si="2"/>
        <v>2592</v>
      </c>
      <c r="M13" s="46">
        <f t="shared" si="3"/>
        <v>2978</v>
      </c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44">
        <v>4</v>
      </c>
      <c r="D14" s="45">
        <v>46116</v>
      </c>
      <c r="E14" s="58">
        <v>0.33333333333333331</v>
      </c>
      <c r="F14" s="46">
        <f>'Día 4'!C16</f>
        <v>5470975</v>
      </c>
      <c r="G14" s="46">
        <f t="shared" si="0"/>
        <v>2993</v>
      </c>
      <c r="H14" s="47">
        <f t="shared" si="1"/>
        <v>34.641203703703702</v>
      </c>
      <c r="I14" s="1"/>
      <c r="J14" s="60"/>
      <c r="K14" s="46">
        <v>30</v>
      </c>
      <c r="L14" s="46">
        <f t="shared" si="2"/>
        <v>2592</v>
      </c>
      <c r="M14" s="46">
        <f t="shared" si="3"/>
        <v>2993</v>
      </c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44">
        <v>5</v>
      </c>
      <c r="D15" s="45">
        <v>46117</v>
      </c>
      <c r="E15" s="58">
        <v>0.33333333333333331</v>
      </c>
      <c r="F15" s="46">
        <f>'Día 5'!C16</f>
        <v>5474068</v>
      </c>
      <c r="G15" s="46">
        <f t="shared" si="0"/>
        <v>3093</v>
      </c>
      <c r="H15" s="47">
        <f t="shared" si="1"/>
        <v>35.798611111111107</v>
      </c>
      <c r="I15" s="1"/>
      <c r="J15" s="60"/>
      <c r="K15" s="46">
        <v>30</v>
      </c>
      <c r="L15" s="46">
        <f t="shared" si="2"/>
        <v>2592</v>
      </c>
      <c r="M15" s="46">
        <f t="shared" si="3"/>
        <v>3093</v>
      </c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44">
        <v>6</v>
      </c>
      <c r="D16" s="45">
        <v>46118</v>
      </c>
      <c r="E16" s="58">
        <v>0.33333333333333331</v>
      </c>
      <c r="F16" s="46">
        <f>'DÍa 6'!C16</f>
        <v>5477043</v>
      </c>
      <c r="G16" s="46">
        <f t="shared" si="0"/>
        <v>2975</v>
      </c>
      <c r="H16" s="47">
        <f t="shared" si="1"/>
        <v>34.432870370370367</v>
      </c>
      <c r="I16" s="1"/>
      <c r="J16" s="60"/>
      <c r="K16" s="46">
        <v>30</v>
      </c>
      <c r="L16" s="46">
        <f t="shared" si="2"/>
        <v>2592</v>
      </c>
      <c r="M16" s="46">
        <f t="shared" si="3"/>
        <v>2975</v>
      </c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44">
        <v>7</v>
      </c>
      <c r="D17" s="45">
        <v>46119</v>
      </c>
      <c r="E17" s="58">
        <v>0.33333333333333331</v>
      </c>
      <c r="F17" s="46">
        <f>'Día 7'!C16</f>
        <v>5480012</v>
      </c>
      <c r="G17" s="46">
        <f t="shared" si="0"/>
        <v>2969</v>
      </c>
      <c r="H17" s="47">
        <f t="shared" si="1"/>
        <v>34.363425925925931</v>
      </c>
      <c r="I17" s="1"/>
      <c r="J17" s="60"/>
      <c r="K17" s="46">
        <v>30</v>
      </c>
      <c r="L17" s="46">
        <f t="shared" si="2"/>
        <v>2592</v>
      </c>
      <c r="M17" s="46">
        <f t="shared" si="3"/>
        <v>2969</v>
      </c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44">
        <v>8</v>
      </c>
      <c r="D18" s="45">
        <v>46120</v>
      </c>
      <c r="E18" s="58">
        <v>0.33333333333333331</v>
      </c>
      <c r="F18" s="46">
        <f>'Día 8'!C16</f>
        <v>5482988</v>
      </c>
      <c r="G18" s="46">
        <f t="shared" si="0"/>
        <v>2976</v>
      </c>
      <c r="H18" s="47">
        <f t="shared" si="1"/>
        <v>34.444444444444443</v>
      </c>
      <c r="I18" s="1"/>
      <c r="J18" s="60"/>
      <c r="K18" s="46">
        <v>30</v>
      </c>
      <c r="L18" s="46">
        <f t="shared" si="2"/>
        <v>2592</v>
      </c>
      <c r="M18" s="46">
        <f t="shared" si="3"/>
        <v>2976</v>
      </c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44">
        <v>9</v>
      </c>
      <c r="D19" s="45">
        <v>46121</v>
      </c>
      <c r="E19" s="58">
        <v>0.33333333333333331</v>
      </c>
      <c r="F19" s="46">
        <f>'Día 9'!C16</f>
        <v>5485962</v>
      </c>
      <c r="G19" s="46">
        <f t="shared" si="0"/>
        <v>2974</v>
      </c>
      <c r="H19" s="47">
        <f t="shared" si="1"/>
        <v>34.421296296296298</v>
      </c>
      <c r="I19" s="1"/>
      <c r="J19" s="60"/>
      <c r="K19" s="46">
        <v>30</v>
      </c>
      <c r="L19" s="46">
        <f t="shared" si="2"/>
        <v>2592</v>
      </c>
      <c r="M19" s="46">
        <f t="shared" si="3"/>
        <v>2974</v>
      </c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44">
        <v>10</v>
      </c>
      <c r="D20" s="45">
        <v>46122</v>
      </c>
      <c r="E20" s="58">
        <v>0.33333333333333331</v>
      </c>
      <c r="F20" s="46">
        <f>'Día 10'!C16</f>
        <v>5488923</v>
      </c>
      <c r="G20" s="46">
        <f t="shared" si="0"/>
        <v>2961</v>
      </c>
      <c r="H20" s="47">
        <f t="shared" si="1"/>
        <v>34.270833333333336</v>
      </c>
      <c r="I20" s="1"/>
      <c r="J20" s="60"/>
      <c r="K20" s="46">
        <v>30</v>
      </c>
      <c r="L20" s="46">
        <f t="shared" si="2"/>
        <v>2592</v>
      </c>
      <c r="M20" s="46">
        <f t="shared" si="3"/>
        <v>2961</v>
      </c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44">
        <v>11</v>
      </c>
      <c r="D21" s="45">
        <v>46123</v>
      </c>
      <c r="E21" s="58">
        <v>0.33333333333333331</v>
      </c>
      <c r="F21" s="46">
        <f>'Día 11'!C16</f>
        <v>5491890</v>
      </c>
      <c r="G21" s="46">
        <f t="shared" si="0"/>
        <v>2967</v>
      </c>
      <c r="H21" s="47">
        <f t="shared" si="1"/>
        <v>34.340277777777779</v>
      </c>
      <c r="I21" s="1"/>
      <c r="J21" s="60"/>
      <c r="K21" s="46">
        <v>30</v>
      </c>
      <c r="L21" s="46">
        <f t="shared" si="2"/>
        <v>2592</v>
      </c>
      <c r="M21" s="46">
        <f t="shared" si="3"/>
        <v>2967</v>
      </c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44">
        <v>12</v>
      </c>
      <c r="D22" s="45">
        <v>46124</v>
      </c>
      <c r="E22" s="58">
        <v>0.33333333333333331</v>
      </c>
      <c r="F22" s="46">
        <f>'Día 12'!C16</f>
        <v>5494863</v>
      </c>
      <c r="G22" s="46">
        <f t="shared" si="0"/>
        <v>2973</v>
      </c>
      <c r="H22" s="47">
        <f t="shared" si="1"/>
        <v>34.409722222222221</v>
      </c>
      <c r="I22" s="1"/>
      <c r="J22" s="60"/>
      <c r="K22" s="46">
        <v>30</v>
      </c>
      <c r="L22" s="46">
        <f t="shared" si="2"/>
        <v>2592</v>
      </c>
      <c r="M22" s="46">
        <f t="shared" si="3"/>
        <v>2973</v>
      </c>
      <c r="N22" s="1"/>
      <c r="O22" s="1" t="s">
        <v>14</v>
      </c>
      <c r="P22" s="1"/>
      <c r="Q22" s="1"/>
      <c r="R22" s="1"/>
      <c r="S22" s="1"/>
    </row>
    <row r="23" spans="1:19" x14ac:dyDescent="0.35">
      <c r="A23" s="1"/>
      <c r="B23" s="1"/>
      <c r="C23" s="44">
        <v>13</v>
      </c>
      <c r="D23" s="45">
        <v>46125</v>
      </c>
      <c r="E23" s="58">
        <v>0.33333333333333331</v>
      </c>
      <c r="F23" s="46">
        <f>'Día 13'!C16</f>
        <v>5497851</v>
      </c>
      <c r="G23" s="46">
        <f t="shared" si="0"/>
        <v>2988</v>
      </c>
      <c r="H23" s="47">
        <f t="shared" si="1"/>
        <v>34.583333333333336</v>
      </c>
      <c r="I23" s="1"/>
      <c r="J23" s="60"/>
      <c r="K23" s="46">
        <v>30</v>
      </c>
      <c r="L23" s="46">
        <f t="shared" si="2"/>
        <v>2592</v>
      </c>
      <c r="M23" s="46">
        <f t="shared" si="3"/>
        <v>2988</v>
      </c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44">
        <v>14</v>
      </c>
      <c r="D24" s="45">
        <v>46126</v>
      </c>
      <c r="E24" s="58">
        <v>0.33333333333333331</v>
      </c>
      <c r="F24" s="46">
        <f>'Día 14'!C16</f>
        <v>5500838</v>
      </c>
      <c r="G24" s="46">
        <f t="shared" si="0"/>
        <v>2987</v>
      </c>
      <c r="H24" s="47">
        <f t="shared" si="1"/>
        <v>34.57175925925926</v>
      </c>
      <c r="I24" s="1"/>
      <c r="J24" s="60"/>
      <c r="K24" s="46">
        <v>30</v>
      </c>
      <c r="L24" s="46">
        <f t="shared" si="2"/>
        <v>2592</v>
      </c>
      <c r="M24" s="46">
        <f t="shared" si="3"/>
        <v>2987</v>
      </c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44">
        <v>15</v>
      </c>
      <c r="D25" s="45">
        <v>46127</v>
      </c>
      <c r="E25" s="58">
        <v>0.33333333333333331</v>
      </c>
      <c r="F25" s="46">
        <f>'Día 15'!C16</f>
        <v>5503815</v>
      </c>
      <c r="G25" s="46">
        <f t="shared" si="0"/>
        <v>2977</v>
      </c>
      <c r="H25" s="47">
        <f t="shared" si="1"/>
        <v>34.456018518518519</v>
      </c>
      <c r="I25" s="1"/>
      <c r="J25" s="60"/>
      <c r="K25" s="46">
        <v>30</v>
      </c>
      <c r="L25" s="46">
        <f t="shared" si="2"/>
        <v>2592</v>
      </c>
      <c r="M25" s="46">
        <f t="shared" si="3"/>
        <v>2977</v>
      </c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44">
        <v>16</v>
      </c>
      <c r="D26" s="45">
        <v>46128</v>
      </c>
      <c r="E26" s="58">
        <v>0.33333333333333331</v>
      </c>
      <c r="F26" s="46">
        <f>'Día 16'!C16</f>
        <v>5506708</v>
      </c>
      <c r="G26" s="46">
        <f t="shared" si="0"/>
        <v>2893</v>
      </c>
      <c r="H26" s="47">
        <f t="shared" si="1"/>
        <v>33.483796296296298</v>
      </c>
      <c r="I26" s="1"/>
      <c r="J26" s="60"/>
      <c r="K26" s="46">
        <v>30</v>
      </c>
      <c r="L26" s="46">
        <f t="shared" si="2"/>
        <v>2592</v>
      </c>
      <c r="M26" s="46">
        <f t="shared" si="3"/>
        <v>2893</v>
      </c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44">
        <v>17</v>
      </c>
      <c r="D27" s="45">
        <v>46129</v>
      </c>
      <c r="E27" s="58">
        <v>0.33333333333333331</v>
      </c>
      <c r="F27" s="46">
        <f>'Día 17'!C16</f>
        <v>5509683</v>
      </c>
      <c r="G27" s="46">
        <f t="shared" si="0"/>
        <v>2975</v>
      </c>
      <c r="H27" s="47">
        <f t="shared" si="1"/>
        <v>34.432870370370367</v>
      </c>
      <c r="I27" s="1"/>
      <c r="J27" s="60"/>
      <c r="K27" s="46">
        <v>30</v>
      </c>
      <c r="L27" s="46">
        <f t="shared" si="2"/>
        <v>2592</v>
      </c>
      <c r="M27" s="46">
        <f t="shared" si="3"/>
        <v>2975</v>
      </c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44">
        <v>18</v>
      </c>
      <c r="D28" s="45">
        <v>46130</v>
      </c>
      <c r="E28" s="58">
        <v>0.33333333333333331</v>
      </c>
      <c r="F28" s="46">
        <f>'Día 18'!C16</f>
        <v>5512647</v>
      </c>
      <c r="G28" s="46">
        <f t="shared" si="0"/>
        <v>2964</v>
      </c>
      <c r="H28" s="47">
        <f t="shared" si="1"/>
        <v>34.305555555555557</v>
      </c>
      <c r="I28" s="1"/>
      <c r="J28" s="60"/>
      <c r="K28" s="46">
        <v>30</v>
      </c>
      <c r="L28" s="46">
        <f t="shared" si="2"/>
        <v>2592</v>
      </c>
      <c r="M28" s="46">
        <f t="shared" si="3"/>
        <v>2964</v>
      </c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44">
        <v>19</v>
      </c>
      <c r="D29" s="45">
        <v>46131</v>
      </c>
      <c r="E29" s="58">
        <v>0.33333333333333331</v>
      </c>
      <c r="F29" s="46">
        <f>'Día 19'!C16</f>
        <v>5515615</v>
      </c>
      <c r="G29" s="46">
        <f t="shared" si="0"/>
        <v>2968</v>
      </c>
      <c r="H29" s="47">
        <f t="shared" si="1"/>
        <v>34.351851851851855</v>
      </c>
      <c r="I29" s="1"/>
      <c r="J29" s="60"/>
      <c r="K29" s="46">
        <v>30</v>
      </c>
      <c r="L29" s="46">
        <f t="shared" si="2"/>
        <v>2592</v>
      </c>
      <c r="M29" s="46">
        <f t="shared" si="3"/>
        <v>2968</v>
      </c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44">
        <v>20</v>
      </c>
      <c r="D30" s="45">
        <v>46132</v>
      </c>
      <c r="E30" s="58">
        <v>0.33333333333333331</v>
      </c>
      <c r="F30" s="46">
        <f>'Día 20'!C16</f>
        <v>5518605</v>
      </c>
      <c r="G30" s="46">
        <f t="shared" si="0"/>
        <v>2990</v>
      </c>
      <c r="H30" s="47">
        <f t="shared" si="1"/>
        <v>34.606481481481481</v>
      </c>
      <c r="I30" s="1"/>
      <c r="J30" s="60"/>
      <c r="K30" s="46">
        <v>30</v>
      </c>
      <c r="L30" s="46">
        <f t="shared" si="2"/>
        <v>2592</v>
      </c>
      <c r="M30" s="46">
        <f t="shared" si="3"/>
        <v>2990</v>
      </c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44">
        <v>21</v>
      </c>
      <c r="D31" s="45">
        <v>46133</v>
      </c>
      <c r="E31" s="58">
        <v>0.33333333333333331</v>
      </c>
      <c r="F31" s="46">
        <f>'Día 21'!C16</f>
        <v>5521569</v>
      </c>
      <c r="G31" s="46">
        <f t="shared" si="0"/>
        <v>2964</v>
      </c>
      <c r="H31" s="47">
        <f t="shared" si="1"/>
        <v>34.305555555555557</v>
      </c>
      <c r="I31" s="1"/>
      <c r="J31" s="60"/>
      <c r="K31" s="46">
        <v>30</v>
      </c>
      <c r="L31" s="46">
        <f t="shared" si="2"/>
        <v>2592</v>
      </c>
      <c r="M31" s="46">
        <f t="shared" si="3"/>
        <v>2964</v>
      </c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44">
        <v>22</v>
      </c>
      <c r="D32" s="45">
        <v>46134</v>
      </c>
      <c r="E32" s="58">
        <v>0.33333333333333331</v>
      </c>
      <c r="F32" s="46">
        <f>'Día 22'!C16</f>
        <v>5524540</v>
      </c>
      <c r="G32" s="46">
        <f t="shared" si="0"/>
        <v>2971</v>
      </c>
      <c r="H32" s="47">
        <f t="shared" si="1"/>
        <v>34.386574074074069</v>
      </c>
      <c r="I32" s="1"/>
      <c r="J32" s="60"/>
      <c r="K32" s="46">
        <v>30</v>
      </c>
      <c r="L32" s="46">
        <f t="shared" si="2"/>
        <v>2592</v>
      </c>
      <c r="M32" s="46">
        <f t="shared" si="3"/>
        <v>2971</v>
      </c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44">
        <v>23</v>
      </c>
      <c r="D33" s="45">
        <v>46135</v>
      </c>
      <c r="E33" s="58">
        <v>0.33333333333333331</v>
      </c>
      <c r="F33" s="46">
        <f>'Día 23'!C16</f>
        <v>5527514</v>
      </c>
      <c r="G33" s="46">
        <f t="shared" si="0"/>
        <v>2974</v>
      </c>
      <c r="H33" s="47">
        <f t="shared" si="1"/>
        <v>34.421296296296298</v>
      </c>
      <c r="I33" s="1"/>
      <c r="J33" s="60"/>
      <c r="K33" s="46">
        <v>30</v>
      </c>
      <c r="L33" s="46">
        <f t="shared" si="2"/>
        <v>2592</v>
      </c>
      <c r="M33" s="46">
        <f t="shared" si="3"/>
        <v>2974</v>
      </c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44">
        <v>24</v>
      </c>
      <c r="D34" s="45">
        <v>46136</v>
      </c>
      <c r="E34" s="58">
        <v>0.33333333333333331</v>
      </c>
      <c r="F34" s="46">
        <f>'Día 24'!C16</f>
        <v>5530457</v>
      </c>
      <c r="G34" s="46">
        <f t="shared" si="0"/>
        <v>2943</v>
      </c>
      <c r="H34" s="47">
        <f t="shared" si="1"/>
        <v>34.0625</v>
      </c>
      <c r="I34" s="1"/>
      <c r="J34" s="60"/>
      <c r="K34" s="46">
        <v>30</v>
      </c>
      <c r="L34" s="46">
        <f t="shared" si="2"/>
        <v>2592</v>
      </c>
      <c r="M34" s="46">
        <f t="shared" si="3"/>
        <v>2943</v>
      </c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44">
        <v>25</v>
      </c>
      <c r="D35" s="45">
        <v>46137</v>
      </c>
      <c r="E35" s="58">
        <v>0.33333333333333331</v>
      </c>
      <c r="F35" s="46">
        <f>'Día 25'!C16</f>
        <v>5533305</v>
      </c>
      <c r="G35" s="46">
        <f t="shared" si="0"/>
        <v>2848</v>
      </c>
      <c r="H35" s="47">
        <f t="shared" si="1"/>
        <v>32.962962962962962</v>
      </c>
      <c r="I35" s="1"/>
      <c r="J35" s="60"/>
      <c r="K35" s="46">
        <v>30</v>
      </c>
      <c r="L35" s="46">
        <f t="shared" si="2"/>
        <v>2592</v>
      </c>
      <c r="M35" s="46">
        <f t="shared" si="3"/>
        <v>2848</v>
      </c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44">
        <v>26</v>
      </c>
      <c r="D36" s="45">
        <v>46138</v>
      </c>
      <c r="E36" s="58">
        <v>0.33333333333333331</v>
      </c>
      <c r="F36" s="46">
        <f>'Día 26'!C16</f>
        <v>5536262</v>
      </c>
      <c r="G36" s="46">
        <f t="shared" si="0"/>
        <v>2957</v>
      </c>
      <c r="H36" s="47">
        <f t="shared" si="1"/>
        <v>34.224537037037038</v>
      </c>
      <c r="I36" s="1"/>
      <c r="J36" s="60"/>
      <c r="K36" s="46">
        <v>30</v>
      </c>
      <c r="L36" s="46">
        <f t="shared" si="2"/>
        <v>2592</v>
      </c>
      <c r="M36" s="46">
        <f t="shared" si="3"/>
        <v>2957</v>
      </c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44">
        <v>27</v>
      </c>
      <c r="D37" s="45">
        <v>46139</v>
      </c>
      <c r="E37" s="58">
        <v>0.33333333333333331</v>
      </c>
      <c r="F37" s="46">
        <f>'Día 27'!C16</f>
        <v>5539377</v>
      </c>
      <c r="G37" s="46">
        <f t="shared" si="0"/>
        <v>3115</v>
      </c>
      <c r="H37" s="47">
        <f t="shared" si="1"/>
        <v>36.05324074074074</v>
      </c>
      <c r="I37" s="1"/>
      <c r="J37" s="60"/>
      <c r="K37" s="46">
        <v>30</v>
      </c>
      <c r="L37" s="46">
        <f t="shared" si="2"/>
        <v>2592</v>
      </c>
      <c r="M37" s="46">
        <f t="shared" si="3"/>
        <v>3115</v>
      </c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44">
        <v>28</v>
      </c>
      <c r="D38" s="45">
        <v>46140</v>
      </c>
      <c r="E38" s="58">
        <v>0.33333333333333331</v>
      </c>
      <c r="F38" s="46">
        <f>'Día 28'!C16</f>
        <v>5542500</v>
      </c>
      <c r="G38" s="46">
        <f t="shared" si="0"/>
        <v>3123</v>
      </c>
      <c r="H38" s="47">
        <f t="shared" si="1"/>
        <v>36.145833333333336</v>
      </c>
      <c r="I38" s="1"/>
      <c r="J38" s="60"/>
      <c r="K38" s="46">
        <v>30</v>
      </c>
      <c r="L38" s="46">
        <f t="shared" si="2"/>
        <v>2592</v>
      </c>
      <c r="M38" s="46">
        <f t="shared" si="3"/>
        <v>3123</v>
      </c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44">
        <v>29</v>
      </c>
      <c r="D39" s="45">
        <v>46141</v>
      </c>
      <c r="E39" s="58">
        <v>0.33333333333333331</v>
      </c>
      <c r="F39" s="46">
        <f>'Día 29'!C16</f>
        <v>5545647</v>
      </c>
      <c r="G39" s="46">
        <f t="shared" si="0"/>
        <v>3147</v>
      </c>
      <c r="H39" s="47">
        <f t="shared" si="1"/>
        <v>36.423611111111107</v>
      </c>
      <c r="I39" s="1"/>
      <c r="J39" s="60"/>
      <c r="K39" s="46">
        <v>30</v>
      </c>
      <c r="L39" s="46">
        <f t="shared" si="2"/>
        <v>2592</v>
      </c>
      <c r="M39" s="46">
        <f t="shared" si="3"/>
        <v>3147</v>
      </c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44">
        <v>30</v>
      </c>
      <c r="D40" s="45">
        <v>46142</v>
      </c>
      <c r="E40" s="58">
        <v>0.33333333333333298</v>
      </c>
      <c r="F40" s="46">
        <f>'Día 30'!C16</f>
        <v>5548774</v>
      </c>
      <c r="G40" s="46">
        <f t="shared" si="0"/>
        <v>3127</v>
      </c>
      <c r="H40" s="47">
        <f t="shared" si="1"/>
        <v>36.192129629629633</v>
      </c>
      <c r="I40" s="1"/>
      <c r="J40" s="60"/>
      <c r="K40" s="46">
        <v>30</v>
      </c>
      <c r="L40" s="46">
        <f>K40*60*60*24/1000</f>
        <v>2592</v>
      </c>
      <c r="M40" s="46">
        <f t="shared" si="3"/>
        <v>3127</v>
      </c>
      <c r="N40" s="1"/>
      <c r="O40" s="1"/>
      <c r="P40" s="1"/>
      <c r="Q40" s="1"/>
      <c r="R40" s="1"/>
      <c r="S40" s="1"/>
    </row>
    <row r="41" spans="1:19" x14ac:dyDescent="0.35">
      <c r="A41" s="1"/>
      <c r="B41" s="1"/>
      <c r="C41" s="1"/>
      <c r="D41" s="1"/>
      <c r="E41" s="1"/>
      <c r="F41" s="1"/>
      <c r="G41" s="103">
        <f>(AVERAGE(G11:G40)-2592)/2592</f>
        <v>0.15358796296296293</v>
      </c>
      <c r="H41" s="103">
        <f>(AVERAGE(H11:H40)-30)/30</f>
        <v>0.15358796296296287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" thickBot="1" x14ac:dyDescent="0.4">
      <c r="A42" s="1"/>
      <c r="B42" s="1"/>
      <c r="C42" s="48"/>
      <c r="D42" s="49"/>
      <c r="E42" s="49"/>
      <c r="F42" s="49"/>
      <c r="G42" s="49"/>
      <c r="H42" s="50"/>
      <c r="I42" s="1"/>
      <c r="J42" s="112" t="s">
        <v>15</v>
      </c>
      <c r="K42" s="65" t="s">
        <v>16</v>
      </c>
      <c r="L42" s="64">
        <f>SUM(L11:L40)</f>
        <v>77760</v>
      </c>
      <c r="M42" s="79">
        <f>SUM(M11:M40)</f>
        <v>89703</v>
      </c>
      <c r="N42" s="1"/>
      <c r="O42" s="1"/>
      <c r="P42" s="1"/>
      <c r="Q42" s="1"/>
      <c r="R42" s="1"/>
      <c r="S42" s="1"/>
    </row>
    <row r="43" spans="1:19" ht="15" thickBot="1" x14ac:dyDescent="0.4">
      <c r="A43" s="1"/>
      <c r="B43" s="1"/>
      <c r="C43" s="51"/>
      <c r="D43" s="55" t="s">
        <v>17</v>
      </c>
      <c r="E43" s="55"/>
      <c r="F43" s="55"/>
      <c r="G43" s="73">
        <f>(F40-F10)*1000/30/24/60/60</f>
        <v>34.607638888888893</v>
      </c>
      <c r="H43" s="56" t="s">
        <v>18</v>
      </c>
      <c r="I43" s="1"/>
      <c r="J43" s="113"/>
      <c r="K43" s="66" t="s">
        <v>19</v>
      </c>
      <c r="L43" s="143">
        <f>L42*1000/30/24/60/60</f>
        <v>30</v>
      </c>
      <c r="M43" s="80">
        <f>M42*1000/30/24/60/60</f>
        <v>34.607638888888893</v>
      </c>
      <c r="N43" s="57" t="s">
        <v>20</v>
      </c>
      <c r="O43" s="1"/>
      <c r="P43" s="1"/>
      <c r="Q43" s="1"/>
      <c r="R43" s="1"/>
      <c r="S43" s="1"/>
    </row>
    <row r="44" spans="1:19" x14ac:dyDescent="0.35">
      <c r="A44" s="1"/>
      <c r="B44" s="1"/>
      <c r="C44" s="52"/>
      <c r="D44" s="53"/>
      <c r="E44" s="53"/>
      <c r="F44" s="53"/>
      <c r="G44" s="53"/>
      <c r="H44" s="5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5">
      <c r="A45" s="1"/>
      <c r="B45" s="1"/>
      <c r="C45" s="1"/>
      <c r="D45" s="1"/>
      <c r="E45" s="1"/>
      <c r="F45" s="1"/>
      <c r="G45" s="1"/>
      <c r="H45" s="1"/>
      <c r="I45" s="1"/>
      <c r="J45" s="62" t="s">
        <v>21</v>
      </c>
      <c r="K45" s="63" t="s">
        <v>12</v>
      </c>
      <c r="L45" s="63"/>
      <c r="M45" s="72">
        <f>M42-L42</f>
        <v>11943</v>
      </c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57" t="s">
        <v>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74"/>
      <c r="N48" s="1"/>
      <c r="O48" s="1"/>
      <c r="P48" s="1"/>
      <c r="Q48" s="1"/>
      <c r="R48" s="1"/>
      <c r="S48" s="1"/>
    </row>
    <row r="49" spans="1:1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</sheetData>
  <mergeCells count="8">
    <mergeCell ref="J42:J43"/>
    <mergeCell ref="F8:F9"/>
    <mergeCell ref="D8:D9"/>
    <mergeCell ref="C8:C9"/>
    <mergeCell ref="L8:L9"/>
    <mergeCell ref="M8:M9"/>
    <mergeCell ref="K8:K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37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8'!C26</f>
        <v>5484233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5485962</v>
      </c>
      <c r="D16" s="38">
        <f>+C16-C8</f>
        <v>1729</v>
      </c>
      <c r="E16" s="81">
        <f>+D16*1000/14/3600</f>
        <v>34.305555555555557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5486591</v>
      </c>
      <c r="D21" s="38">
        <f>+C21-C16</f>
        <v>629</v>
      </c>
      <c r="E21" s="81">
        <f>+D21*1000/5/3600</f>
        <v>34.944444444444443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5487211</v>
      </c>
      <c r="D26" s="38">
        <f>+C26-C21</f>
        <v>620</v>
      </c>
      <c r="E26" s="81">
        <f>+D26*1000/5/3600</f>
        <v>34.444444444444443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38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9'!C26</f>
        <v>5487211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67">
        <v>0.33333333333333298</v>
      </c>
      <c r="C16" s="71">
        <v>5488923</v>
      </c>
      <c r="D16" s="38">
        <f>+C16-C8</f>
        <v>1712</v>
      </c>
      <c r="E16" s="81">
        <f>+D16*1000/14/3600</f>
        <v>33.968253968253968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5489538</v>
      </c>
      <c r="D21" s="38">
        <f>+C21-C16</f>
        <v>615</v>
      </c>
      <c r="E21" s="81">
        <f>+D21*1000/5/3600</f>
        <v>34.166666666666664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5490183</v>
      </c>
      <c r="D26" s="38">
        <f>+C26-C21</f>
        <v>645</v>
      </c>
      <c r="E26" s="81">
        <f>+D26*1000/5/3600</f>
        <v>35.833333333333336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39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10'!C26</f>
        <v>5490183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5491890</v>
      </c>
      <c r="D16" s="38">
        <f>+C16-C8</f>
        <v>1707</v>
      </c>
      <c r="E16" s="81">
        <f>+D16*1000/14/3600</f>
        <v>33.86904761904762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5492507</v>
      </c>
      <c r="D21" s="38">
        <f>+C21-C16</f>
        <v>617</v>
      </c>
      <c r="E21" s="81">
        <f>+D21*1000/5/3600</f>
        <v>34.277777777777779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5493124</v>
      </c>
      <c r="D26" s="38">
        <f>+C26-C21</f>
        <v>617</v>
      </c>
      <c r="E26" s="81">
        <f>+D26*1000/5/3600</f>
        <v>34.277777777777779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40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11'!C26</f>
        <v>5493124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/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5494863</v>
      </c>
      <c r="D16" s="38">
        <f>+C16-C8</f>
        <v>1739</v>
      </c>
      <c r="E16" s="81">
        <f>+D16*1000/14/3600</f>
        <v>34.503968253968253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5495483</v>
      </c>
      <c r="D21" s="38">
        <f>+C21-C16</f>
        <v>620</v>
      </c>
      <c r="E21" s="81">
        <f>+D21*1000/5/3600</f>
        <v>34.444444444444443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1310101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5496107</v>
      </c>
      <c r="D26" s="38">
        <f>+C26-C21</f>
        <v>624</v>
      </c>
      <c r="E26" s="81">
        <f>+D26*1000/5/3600</f>
        <v>34.666666666666664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41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12'!C26</f>
        <v>5496107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5497851</v>
      </c>
      <c r="D16" s="38">
        <f>+C16-C8</f>
        <v>1744</v>
      </c>
      <c r="E16" s="81">
        <f>+D16*1000/14/3600</f>
        <v>34.603174603174601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5498474</v>
      </c>
      <c r="D21" s="38">
        <f>+C21-C16</f>
        <v>623</v>
      </c>
      <c r="E21" s="81">
        <f>+D21*1000/5/3600</f>
        <v>34.611111111111114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5499114</v>
      </c>
      <c r="D26" s="38">
        <f>+C26-C21</f>
        <v>640</v>
      </c>
      <c r="E26" s="81">
        <f>+D26*1000/5/3600</f>
        <v>35.555555555555557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42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13'!C26</f>
        <v>5499114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5500838</v>
      </c>
      <c r="D16" s="38">
        <f>+C16-C8</f>
        <v>1724</v>
      </c>
      <c r="E16" s="81">
        <f>+D16*1000/14/3600</f>
        <v>34.206349206349209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5501457</v>
      </c>
      <c r="D21" s="38">
        <f>+C21-C16</f>
        <v>619</v>
      </c>
      <c r="E21" s="81">
        <f>+D21*1000/5/3600</f>
        <v>34.388888888888886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5502095</v>
      </c>
      <c r="D26" s="38">
        <f>+C26-C21</f>
        <v>638</v>
      </c>
      <c r="E26" s="81">
        <f>+D26*1000/5/3600</f>
        <v>35.444444444444443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43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14'!C26</f>
        <v>5502095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5503815</v>
      </c>
      <c r="D16" s="38">
        <f>+C16-C8</f>
        <v>1720</v>
      </c>
      <c r="E16" s="81">
        <f>+D16*1000/14/3600</f>
        <v>34.126984126984127</v>
      </c>
      <c r="F16" s="39" t="s">
        <v>14</v>
      </c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5504423</v>
      </c>
      <c r="D21" s="38">
        <f>+C21-C16</f>
        <v>608</v>
      </c>
      <c r="E21" s="81">
        <f>+D21*1000/5/3600</f>
        <v>33.777777777777779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5505037</v>
      </c>
      <c r="D26" s="38">
        <f>+C26-C21</f>
        <v>614</v>
      </c>
      <c r="E26" s="81">
        <f>+D26*1000/5/3600</f>
        <v>34.111111111111114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44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15'!C26</f>
        <v>5505037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5506708</v>
      </c>
      <c r="D16" s="38">
        <f>+C16-C8</f>
        <v>1671</v>
      </c>
      <c r="E16" s="81">
        <f>+D16*1000/14/3600</f>
        <v>33.154761904761905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5507331</v>
      </c>
      <c r="D21" s="38">
        <f>+C21-C16</f>
        <v>623</v>
      </c>
      <c r="E21" s="81">
        <f>+D21*1000/5/3600</f>
        <v>34.611111111111114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0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5507958</v>
      </c>
      <c r="D26" s="38">
        <f>+C26-C21</f>
        <v>627</v>
      </c>
      <c r="E26" s="81">
        <f>+D26*1000/5/3600</f>
        <v>34.833333333333336</v>
      </c>
      <c r="F26" s="39" t="s">
        <v>14</v>
      </c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45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16'!C26</f>
        <v>5507958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5509683</v>
      </c>
      <c r="D16" s="38">
        <f>+C16-C8</f>
        <v>1725</v>
      </c>
      <c r="E16" s="81">
        <f>+D16*1000/14/3600</f>
        <v>34.226190476190474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5510316</v>
      </c>
      <c r="D21" s="38">
        <f>+C21-C16</f>
        <v>633</v>
      </c>
      <c r="E21" s="81">
        <f>+D21*1000/5/3600</f>
        <v>35.166666666666664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5510936</v>
      </c>
      <c r="D26" s="38">
        <f>+C26-C21</f>
        <v>620</v>
      </c>
      <c r="E26" s="81">
        <f>+D26*1000/5/3600</f>
        <v>34.444444444444443</v>
      </c>
      <c r="F26" s="42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46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17'!C26</f>
        <v>5510936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5512647</v>
      </c>
      <c r="D16" s="38">
        <f>+C16-C8</f>
        <v>1711</v>
      </c>
      <c r="E16" s="81">
        <f>+D16*1000/14/3600</f>
        <v>33.948412698412696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5513263</v>
      </c>
      <c r="D21" s="38">
        <f>+C21-C16</f>
        <v>616</v>
      </c>
      <c r="E21" s="81">
        <f>+D21*1000/5/3600</f>
        <v>34.222222222222221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5513886</v>
      </c>
      <c r="D26" s="38">
        <f>+C26-C21</f>
        <v>623</v>
      </c>
      <c r="E26" s="81">
        <f>+D26*1000/5/3600</f>
        <v>34.611111111111114</v>
      </c>
      <c r="F26" s="39" t="s">
        <v>14</v>
      </c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0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39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6" ht="15" customHeight="1" thickBot="1" x14ac:dyDescent="0.4"/>
    <row r="2" spans="2:16" ht="18.75" customHeight="1" x14ac:dyDescent="0.35">
      <c r="B2" s="114"/>
      <c r="C2" s="115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6" ht="18.75" customHeight="1" thickBot="1" x14ac:dyDescent="0.4">
      <c r="B3" s="116"/>
      <c r="C3" s="117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6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6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6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6" ht="15" customHeight="1" thickBot="1" x14ac:dyDescent="0.4">
      <c r="B7" s="20" t="s">
        <v>61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J7" s="25"/>
      <c r="K7" s="4"/>
      <c r="L7" s="25"/>
      <c r="M7" s="25"/>
      <c r="N7" s="25"/>
      <c r="O7" s="25"/>
      <c r="P7" s="2"/>
    </row>
    <row r="8" spans="2:16" ht="15.5" thickBot="1" x14ac:dyDescent="0.4">
      <c r="B8" s="26" t="s">
        <v>29</v>
      </c>
      <c r="C8" s="71">
        <v>5460314</v>
      </c>
      <c r="D8" s="27" t="s">
        <v>14</v>
      </c>
      <c r="E8" s="27"/>
      <c r="F8" s="8"/>
      <c r="G8" s="94"/>
      <c r="H8" s="95"/>
      <c r="I8" s="18"/>
      <c r="J8" s="28"/>
      <c r="K8" s="4"/>
      <c r="L8" s="4"/>
      <c r="M8" s="4"/>
      <c r="N8" s="4"/>
      <c r="O8" s="32"/>
    </row>
    <row r="9" spans="2:16" ht="19" customHeight="1" thickBot="1" x14ac:dyDescent="0.4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91"/>
      <c r="H9" s="92"/>
      <c r="I9" s="93"/>
      <c r="J9" s="28"/>
      <c r="K9" s="4"/>
      <c r="L9" s="4"/>
      <c r="M9" s="4"/>
      <c r="N9" s="4"/>
      <c r="O9" s="32"/>
    </row>
    <row r="10" spans="2:16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91"/>
      <c r="H10" s="92"/>
      <c r="J10" s="28"/>
      <c r="K10" s="4"/>
      <c r="L10" s="4"/>
      <c r="M10" s="4"/>
      <c r="N10" s="4"/>
      <c r="O10" s="32"/>
    </row>
    <row r="11" spans="2:16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91" t="s">
        <v>14</v>
      </c>
      <c r="H11" s="92"/>
      <c r="J11" s="28"/>
      <c r="K11" s="4"/>
      <c r="L11" s="4"/>
      <c r="M11" s="4"/>
      <c r="N11" s="4"/>
      <c r="O11" s="32"/>
    </row>
    <row r="12" spans="2:16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 t="s">
        <v>14</v>
      </c>
      <c r="G12" s="91"/>
      <c r="H12" s="92"/>
      <c r="J12" s="28"/>
      <c r="K12" s="4"/>
      <c r="L12" s="4"/>
      <c r="M12" s="4"/>
      <c r="N12" s="4"/>
      <c r="O12" s="32"/>
    </row>
    <row r="13" spans="2:16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91"/>
      <c r="H13" s="92"/>
      <c r="J13" s="28"/>
      <c r="K13" s="4"/>
      <c r="L13" s="4"/>
      <c r="M13" s="4"/>
      <c r="N13" s="4"/>
      <c r="O13" s="32"/>
    </row>
    <row r="14" spans="2:16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91"/>
      <c r="H14" s="92"/>
      <c r="J14" s="28"/>
      <c r="K14" s="4"/>
      <c r="L14" s="4"/>
      <c r="M14" s="4"/>
      <c r="N14" s="4"/>
      <c r="O14" s="32"/>
    </row>
    <row r="15" spans="2:16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91"/>
      <c r="H15" s="92"/>
      <c r="J15" s="28"/>
      <c r="K15" s="4"/>
      <c r="L15" s="4"/>
      <c r="M15" s="4"/>
      <c r="N15" s="4"/>
      <c r="O15" s="32"/>
    </row>
    <row r="16" spans="2:16" ht="19" customHeight="1" x14ac:dyDescent="0.35">
      <c r="B16" s="37">
        <v>0.33333333333333331</v>
      </c>
      <c r="C16" s="71">
        <v>5462037</v>
      </c>
      <c r="D16" s="38">
        <f>+C16-C8</f>
        <v>1723</v>
      </c>
      <c r="E16" s="81">
        <f>+D16*1000/14/3600</f>
        <v>34.186507936507937</v>
      </c>
      <c r="F16" s="39"/>
      <c r="G16" s="96"/>
      <c r="H16" s="97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91"/>
      <c r="H17" s="92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91"/>
      <c r="H18" s="92"/>
      <c r="J18" s="28"/>
      <c r="K18" s="4"/>
      <c r="L18" s="4"/>
      <c r="M18" s="4"/>
      <c r="N18" s="4"/>
      <c r="O18" s="33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91"/>
      <c r="H19" s="92"/>
      <c r="J19" s="28"/>
      <c r="K19" s="4"/>
      <c r="L19" s="4"/>
      <c r="M19" s="4"/>
      <c r="N19" s="4"/>
      <c r="O19" s="33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75"/>
      <c r="G20" s="98"/>
      <c r="H20" s="99"/>
      <c r="J20" s="28"/>
      <c r="K20" s="4"/>
      <c r="L20" s="4"/>
      <c r="M20" s="4"/>
      <c r="N20" s="4"/>
      <c r="O20" s="33"/>
    </row>
    <row r="21" spans="2:15" ht="19" customHeight="1" x14ac:dyDescent="0.35">
      <c r="B21" s="37">
        <v>0.54166666666666663</v>
      </c>
      <c r="C21" s="71">
        <v>5462649</v>
      </c>
      <c r="D21" s="38">
        <f>+C21-C16</f>
        <v>612</v>
      </c>
      <c r="E21" s="82">
        <f>+D21*1000/5/3600</f>
        <v>34</v>
      </c>
      <c r="F21" s="39"/>
      <c r="G21" s="100"/>
      <c r="H21" s="101"/>
      <c r="J21" s="28"/>
      <c r="K21" s="4"/>
      <c r="L21" s="4"/>
      <c r="M21" s="4"/>
      <c r="N21" s="4"/>
      <c r="O21" s="33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76"/>
      <c r="G22" s="94"/>
      <c r="H22" s="95"/>
      <c r="J22" s="28"/>
      <c r="K22" s="4"/>
      <c r="L22" s="4"/>
      <c r="M22" s="4"/>
      <c r="N22" s="4"/>
      <c r="O22" s="32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91"/>
      <c r="H23" s="92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91"/>
      <c r="H24" s="92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91"/>
      <c r="H25" s="92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5463276</v>
      </c>
      <c r="D26" s="38">
        <f>+C26-C21</f>
        <v>627</v>
      </c>
      <c r="E26" s="81">
        <f>+D26*1000/5/3600</f>
        <v>34.833333333333336</v>
      </c>
      <c r="F26" s="39"/>
      <c r="G26" s="96"/>
      <c r="H26" s="97"/>
      <c r="J26" s="28"/>
      <c r="K26" s="4"/>
      <c r="L26" s="4"/>
      <c r="M26" s="4"/>
      <c r="N26" s="4"/>
      <c r="O26" s="33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91"/>
      <c r="H27" s="92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91"/>
      <c r="H28" s="92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91"/>
      <c r="H29" s="92"/>
      <c r="J29" s="28"/>
      <c r="K29" s="28"/>
      <c r="L29" s="28"/>
      <c r="M29" s="28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91"/>
      <c r="H30" s="92"/>
      <c r="J30" s="28"/>
      <c r="K30" s="28"/>
      <c r="L30" s="28"/>
      <c r="M30" s="28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J31" s="33"/>
      <c r="K31" s="33"/>
      <c r="L31" s="33"/>
      <c r="M31" s="33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J32" s="33"/>
      <c r="K32" s="33"/>
      <c r="L32" s="33"/>
      <c r="M32" s="33"/>
      <c r="N32" s="4"/>
      <c r="O32" s="33"/>
    </row>
    <row r="33" spans="2:15" ht="19" customHeight="1" x14ac:dyDescent="0.35">
      <c r="J33" s="33"/>
      <c r="K33" s="33"/>
      <c r="L33" s="33"/>
      <c r="M33" s="33"/>
      <c r="N33" s="4"/>
      <c r="O33" s="33"/>
    </row>
    <row r="34" spans="2:15" ht="19" customHeight="1" x14ac:dyDescent="0.35">
      <c r="N34" s="4"/>
    </row>
    <row r="35" spans="2:15" ht="19" customHeight="1" x14ac:dyDescent="0.35">
      <c r="B35" s="36"/>
      <c r="N35" s="4"/>
    </row>
    <row r="36" spans="2:15" ht="19" customHeight="1" x14ac:dyDescent="0.35">
      <c r="B36" s="36"/>
      <c r="N36" s="4"/>
    </row>
    <row r="37" spans="2:15" ht="19" customHeight="1" x14ac:dyDescent="0.35">
      <c r="B37" s="36"/>
      <c r="N37" s="4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</sheetData>
  <sheetProtection selectLockedCells="1"/>
  <mergeCells count="6">
    <mergeCell ref="G32:H32"/>
    <mergeCell ref="B2:C3"/>
    <mergeCell ref="G7:H7"/>
    <mergeCell ref="D2:H3"/>
    <mergeCell ref="D5:H5"/>
    <mergeCell ref="G31:H31"/>
  </mergeCells>
  <conditionalFormatting sqref="N8:N28">
    <cfRule type="cellIs" dxfId="29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2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47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2">
        <f>+'Día 18'!C26</f>
        <v>5513886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102">
        <v>5515615</v>
      </c>
      <c r="D16" s="38">
        <f>+C16-C8</f>
        <v>1729</v>
      </c>
      <c r="E16" s="81">
        <f>+D16*1000/14/3600</f>
        <v>34.305555555555557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f t="shared" si="1"/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102">
        <v>5516257</v>
      </c>
      <c r="D21" s="38">
        <f>+C21-C16</f>
        <v>642</v>
      </c>
      <c r="E21" s="81">
        <f>+D21*1000/5/3600</f>
        <v>35.666666666666664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102">
        <v>5516887</v>
      </c>
      <c r="D26" s="38">
        <f>+C26-C21</f>
        <v>630</v>
      </c>
      <c r="E26" s="81">
        <f>+D26*1000/5/3600</f>
        <v>35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0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48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19'!C26</f>
        <v>5516887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5518605</v>
      </c>
      <c r="D16" s="38">
        <f>+C16-C8</f>
        <v>1718</v>
      </c>
      <c r="E16" s="81">
        <f>+D16*1000/14/3600</f>
        <v>34.087301587301589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5519224</v>
      </c>
      <c r="D21" s="38">
        <f>+C21-C16</f>
        <v>619</v>
      </c>
      <c r="E21" s="81">
        <v>34.5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5519866</v>
      </c>
      <c r="D26" s="38">
        <f>+C26-C21</f>
        <v>642</v>
      </c>
      <c r="E26" s="81">
        <f>+D26*1000/5/3600</f>
        <v>35.666666666666664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49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20'!C26</f>
        <v>5519866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5521569</v>
      </c>
      <c r="D16" s="38">
        <f>+C16-C8</f>
        <v>1703</v>
      </c>
      <c r="E16" s="81">
        <f>+D16*1000/14/3600</f>
        <v>33.789682539682538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5522204</v>
      </c>
      <c r="D21" s="38">
        <f>+C21-C16</f>
        <v>635</v>
      </c>
      <c r="E21" s="81">
        <f>+D21*1000/5/3600</f>
        <v>35.277777777777779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5522797</v>
      </c>
      <c r="D26" s="38">
        <f>+C26-C21</f>
        <v>593</v>
      </c>
      <c r="E26" s="81">
        <f>+D26*1000/5/3600</f>
        <v>32.944444444444443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50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21'!C26</f>
        <v>5522797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5524540</v>
      </c>
      <c r="D16" s="38">
        <f>+C16-C8</f>
        <v>1743</v>
      </c>
      <c r="E16" s="81">
        <f>+D16*1000/14/3600</f>
        <v>34.583333333333336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5525162</v>
      </c>
      <c r="D21" s="38">
        <f>+C21-C16</f>
        <v>622</v>
      </c>
      <c r="E21" s="81">
        <f>+D21*1000/5/3600</f>
        <v>34.555555555555557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0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5525796</v>
      </c>
      <c r="D26" s="38">
        <f>+C26-C21</f>
        <v>634</v>
      </c>
      <c r="E26" s="81">
        <f>+D26*1000/5/3600</f>
        <v>35.222222222222221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51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22'!C26</f>
        <v>5525796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5527514</v>
      </c>
      <c r="D16" s="38">
        <f>+C16-C8</f>
        <v>1718</v>
      </c>
      <c r="E16" s="81">
        <f>+D16*1000/14/3600</f>
        <v>34.087301587301589</v>
      </c>
      <c r="F16" s="42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5528109</v>
      </c>
      <c r="D21" s="38">
        <f>+C21-C16</f>
        <v>595</v>
      </c>
      <c r="E21" s="81">
        <f>+D21*1000/5/3600</f>
        <v>33.055555555555557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5528719</v>
      </c>
      <c r="D26" s="38">
        <f>+C26-C21</f>
        <v>610</v>
      </c>
      <c r="E26" s="81">
        <f>+D26*1000/5/3600</f>
        <v>33.888888888888886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52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23'!C26</f>
        <v>5528719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5530457</v>
      </c>
      <c r="D16" s="38">
        <f>+C16-C8</f>
        <v>1738</v>
      </c>
      <c r="E16" s="81">
        <f>+D16*1000/14/3600</f>
        <v>34.484126984126988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5531048</v>
      </c>
      <c r="D21" s="38">
        <f>+C21-C16</f>
        <v>591</v>
      </c>
      <c r="E21" s="81">
        <f>+D21*1000/5/3600</f>
        <v>32.833333333333336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5531629</v>
      </c>
      <c r="D26" s="38">
        <f>+C26-C21</f>
        <v>581</v>
      </c>
      <c r="E26" s="81">
        <f>+D26*1000/5/3600</f>
        <v>32.277777777777779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f t="shared" si="1"/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3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53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2">
        <f>+'Día 24'!C26</f>
        <v>5531629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102">
        <v>5533305</v>
      </c>
      <c r="D16" s="38">
        <f>+C16-C8</f>
        <v>1676</v>
      </c>
      <c r="E16" s="81">
        <f>+D16*1000/14/3600</f>
        <v>33.253968253968253</v>
      </c>
      <c r="F16" s="39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102">
        <v>5533900</v>
      </c>
      <c r="D21" s="38">
        <f>+C21-C16</f>
        <v>595</v>
      </c>
      <c r="E21" s="81">
        <f>+D21*1000/5/3600</f>
        <v>33.055555555555557</v>
      </c>
      <c r="F21" s="39"/>
      <c r="G21" s="136" t="s">
        <v>14</v>
      </c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0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102">
        <v>5534488</v>
      </c>
      <c r="D26" s="38">
        <f>+C26-C21</f>
        <v>588</v>
      </c>
      <c r="E26" s="81">
        <f>+D26*1000/5/3600</f>
        <v>32.666666666666664</v>
      </c>
      <c r="F26" s="39"/>
      <c r="G26" s="136" t="s">
        <v>14</v>
      </c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7" zoomScale="85" zoomScaleNormal="85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54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2">
        <f>'Día 25'!C26</f>
        <v>5534488</v>
      </c>
      <c r="D8" s="27" t="s">
        <v>14</v>
      </c>
      <c r="E8" s="27"/>
      <c r="F8" s="8"/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/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/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/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102">
        <v>5536262</v>
      </c>
      <c r="D16" s="38">
        <f>+C16-C8</f>
        <v>1774</v>
      </c>
      <c r="E16" s="81">
        <f>+D16*1000/14/3600</f>
        <v>35.198412698412696</v>
      </c>
      <c r="F16" s="42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41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102">
        <v>5536884</v>
      </c>
      <c r="D21" s="38">
        <f>+C21-C16</f>
        <v>622</v>
      </c>
      <c r="E21" s="81">
        <f>+D21*1000/5/3600</f>
        <v>34.555555555555557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4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102">
        <v>5537546</v>
      </c>
      <c r="D26" s="38">
        <f>+C26-C21</f>
        <v>662</v>
      </c>
      <c r="E26" s="81">
        <f>+D26*1000/5/3600</f>
        <v>36.777777777777779</v>
      </c>
      <c r="F26" s="42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55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7">
        <f>+'Día 26'!C26</f>
        <v>5537546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/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/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102">
        <v>5539377</v>
      </c>
      <c r="D16" s="38">
        <f>+C16-C8</f>
        <v>1831</v>
      </c>
      <c r="E16" s="81">
        <f>+D16*1000/14/3600</f>
        <v>36.329365079365083</v>
      </c>
      <c r="F16" s="42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83">
        <f t="shared" si="1"/>
        <v>0</v>
      </c>
      <c r="F17" s="85"/>
      <c r="G17" s="142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83">
        <f t="shared" si="1"/>
        <v>0</v>
      </c>
      <c r="F18" s="85"/>
      <c r="G18" s="142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83">
        <f t="shared" si="1"/>
        <v>0</v>
      </c>
      <c r="F19" s="85"/>
      <c r="G19" s="142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84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102">
        <v>5539997</v>
      </c>
      <c r="D21" s="38">
        <f>+C21-C16</f>
        <v>620</v>
      </c>
      <c r="E21" s="81">
        <f>+D21*1000/5/3600</f>
        <v>34.444444444444443</v>
      </c>
      <c r="F21" s="42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40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102">
        <v>5540644</v>
      </c>
      <c r="D26" s="38">
        <f>+C26-C21</f>
        <v>647</v>
      </c>
      <c r="E26" s="81">
        <f>+D26*1000/5/3600</f>
        <v>35.944444444444443</v>
      </c>
      <c r="F26" s="42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56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2">
        <f>+'Día 27'!C26</f>
        <v>5540644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102">
        <v>5542500</v>
      </c>
      <c r="D16" s="38">
        <f>+C16-C8</f>
        <v>1856</v>
      </c>
      <c r="E16" s="81">
        <f>+D16*1000/14/3600</f>
        <v>36.82539682539683</v>
      </c>
      <c r="F16" s="42"/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5543130</v>
      </c>
      <c r="D21" s="38">
        <f>+C21-C16</f>
        <v>630</v>
      </c>
      <c r="E21" s="81">
        <f>+D21*1000/5/3600</f>
        <v>35</v>
      </c>
      <c r="F21" s="42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4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5543788</v>
      </c>
      <c r="D26" s="38">
        <f>+C26-C21</f>
        <v>658</v>
      </c>
      <c r="E26" s="81">
        <f>+D26*1000/5/3600</f>
        <v>36.555555555555557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zoomScale="85" zoomScaleNormal="85" zoomScalePageLayoutView="70" workbookViewId="0">
      <selection activeCell="E21" sqref="E21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31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v>5463276</v>
      </c>
      <c r="D8" s="27" t="s">
        <v>14</v>
      </c>
      <c r="E8" s="27"/>
      <c r="F8" s="8"/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 t="s">
        <v>14</v>
      </c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 t="s">
        <v>14</v>
      </c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5465004</v>
      </c>
      <c r="D16" s="38">
        <f>+C16-C8</f>
        <v>1728</v>
      </c>
      <c r="E16" s="81">
        <f>+D16*1000/14/3600</f>
        <v>34.285714285714285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75"/>
      <c r="G20" s="138"/>
      <c r="H20" s="139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5465624</v>
      </c>
      <c r="D21" s="38">
        <f>+C21-C16</f>
        <v>620</v>
      </c>
      <c r="E21" s="82">
        <f>+D21*1000/5/3600</f>
        <v>34.444444444444443</v>
      </c>
      <c r="F21" s="39"/>
      <c r="G21" s="140"/>
      <c r="H21" s="141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76"/>
      <c r="G22" s="134"/>
      <c r="H22" s="135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5466246</v>
      </c>
      <c r="D26" s="38">
        <f>+C26-C21</f>
        <v>622</v>
      </c>
      <c r="E26" s="81">
        <f>+D26*1000/5/3600</f>
        <v>34.555555555555557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E21" sqref="E21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57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2">
        <f>+'Día 28'!C26</f>
        <v>5543788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102">
        <v>5545647</v>
      </c>
      <c r="D16" s="38">
        <f>+C16-C8</f>
        <v>1859</v>
      </c>
      <c r="E16" s="86">
        <f>+D16*1000/14/3600</f>
        <v>36.884920634920633</v>
      </c>
      <c r="F16" s="42" t="s">
        <v>14</v>
      </c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102">
        <v>5546266</v>
      </c>
      <c r="D21" s="38">
        <f>+C21-C16</f>
        <v>619</v>
      </c>
      <c r="E21" s="86">
        <f>+D21*1000/5/3600</f>
        <v>34.388888888888886</v>
      </c>
      <c r="F21" s="42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4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102">
        <v>5546929</v>
      </c>
      <c r="D26" s="38">
        <f>+C26-C21</f>
        <v>663</v>
      </c>
      <c r="E26" s="86">
        <f>+D26*1000/5/3600</f>
        <v>36.833333333333336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B23" sqref="B23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58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8">
        <f>+'Día 29'!C26</f>
        <v>5546929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88">
        <v>5548774</v>
      </c>
      <c r="D16" s="38">
        <f>+C16-C8</f>
        <v>1845</v>
      </c>
      <c r="E16" s="81">
        <f>+D16*1000/14/3600</f>
        <v>36.607142857142861</v>
      </c>
      <c r="F16" s="42" t="s">
        <v>14</v>
      </c>
      <c r="G16" s="136" t="s">
        <v>14</v>
      </c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5549400</v>
      </c>
      <c r="D21" s="38">
        <f>+C21-C16</f>
        <v>626</v>
      </c>
      <c r="E21" s="81">
        <f>+D21*1000/5/3600</f>
        <v>34.777777777777779</v>
      </c>
      <c r="F21" s="42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4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5550160</v>
      </c>
      <c r="D26" s="38">
        <f>+C26-C21</f>
        <v>760</v>
      </c>
      <c r="E26" s="81">
        <f>+D26*1000/5/3600</f>
        <v>42.222222222222221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62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2'!C26</f>
        <v>5466246</v>
      </c>
      <c r="D8" s="27" t="s">
        <v>14</v>
      </c>
      <c r="E8" s="27"/>
      <c r="F8" s="8"/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5467982</v>
      </c>
      <c r="D16" s="38">
        <f>+C16-C8</f>
        <v>1736</v>
      </c>
      <c r="E16" s="81">
        <f>+D16*1000/14/3600</f>
        <v>34.444444444444443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/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5468612</v>
      </c>
      <c r="D21" s="38">
        <f>+C21-C16</f>
        <v>630</v>
      </c>
      <c r="E21" s="81">
        <f>+D21*1000/5/3600</f>
        <v>35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5469225</v>
      </c>
      <c r="D26" s="38">
        <f>+C26-C21</f>
        <v>613</v>
      </c>
      <c r="E26" s="81">
        <f>+D26*1000/5/3600</f>
        <v>34.055555555555557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32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3'!C26</f>
        <v>5469225</v>
      </c>
      <c r="D8" s="27" t="s">
        <v>14</v>
      </c>
      <c r="E8" s="27"/>
      <c r="F8" s="8"/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5470975</v>
      </c>
      <c r="D16" s="38">
        <f>+C16-C8</f>
        <v>1750</v>
      </c>
      <c r="E16" s="81">
        <f>+D16*1000/14/3600</f>
        <v>34.722222222222221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/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 t="s">
        <v>14</v>
      </c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5471607</v>
      </c>
      <c r="D21" s="38">
        <f>+C21-C16</f>
        <v>632</v>
      </c>
      <c r="E21" s="81">
        <f>+D21*1000/5/3600</f>
        <v>35.111111111111114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5472216</v>
      </c>
      <c r="D26" s="38">
        <f>+C26-C21</f>
        <v>609</v>
      </c>
      <c r="E26" s="81">
        <f>+D26*1000/5/3600</f>
        <v>33.833333333333336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33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4'!C26</f>
        <v>5472216</v>
      </c>
      <c r="D8" s="27" t="s">
        <v>14</v>
      </c>
      <c r="E8" s="27"/>
      <c r="F8" s="8"/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5474068</v>
      </c>
      <c r="D16" s="38">
        <f>+C16-C8</f>
        <v>1852</v>
      </c>
      <c r="E16" s="81">
        <f>+D16*1000/14/3600</f>
        <v>36.746031746031747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5474688</v>
      </c>
      <c r="D21" s="38">
        <f>+C21-C16</f>
        <v>620</v>
      </c>
      <c r="E21" s="81">
        <f>+D21*1000/5/3600</f>
        <v>34.444444444444443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9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5475309</v>
      </c>
      <c r="D26" s="38">
        <f>+C26-C21</f>
        <v>621</v>
      </c>
      <c r="E26" s="81">
        <f>+D26*1000/5/3600</f>
        <v>34.5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34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5'!C26</f>
        <v>5475309</v>
      </c>
      <c r="D8" s="27" t="s">
        <v>14</v>
      </c>
      <c r="E8" s="27"/>
      <c r="F8" s="8"/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5477043</v>
      </c>
      <c r="D16" s="38">
        <f>+C16-C8</f>
        <v>1734</v>
      </c>
      <c r="E16" s="81">
        <f>+D16*1000/14/3600</f>
        <v>34.404761904761905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f t="shared" si="1"/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77"/>
      <c r="H20" s="78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5477663</v>
      </c>
      <c r="D21" s="38">
        <f>+C21-C16</f>
        <v>620</v>
      </c>
      <c r="E21" s="81">
        <f>+D21*1000/5/3600</f>
        <v>34.444444444444443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5478288</v>
      </c>
      <c r="D26" s="38">
        <f>+C26-C21</f>
        <v>625</v>
      </c>
      <c r="E26" s="81">
        <f>+D26*1000/5/3600</f>
        <v>34.722222222222221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35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6'!C26</f>
        <v>5478288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5480012</v>
      </c>
      <c r="D16" s="38">
        <f>+C16-C8</f>
        <v>1724</v>
      </c>
      <c r="E16" s="81">
        <f>+D16*1000/14/3600</f>
        <v>34.206349206349209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5480633</v>
      </c>
      <c r="D21" s="38">
        <f>+C21-C16</f>
        <v>621</v>
      </c>
      <c r="E21" s="81">
        <f>+D21*1000/5/3600</f>
        <v>34.5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9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5481273</v>
      </c>
      <c r="D26" s="38">
        <f>+C26-C21</f>
        <v>640</v>
      </c>
      <c r="E26" s="81">
        <f>+D26*1000/5/3600</f>
        <v>35.555555555555557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f t="shared" si="1"/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0"/>
      <c r="C2" s="131"/>
      <c r="D2" s="120" t="s">
        <v>23</v>
      </c>
      <c r="E2" s="121"/>
      <c r="F2" s="121"/>
      <c r="G2" s="121"/>
      <c r="H2" s="115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32"/>
      <c r="C3" s="133"/>
      <c r="D3" s="116"/>
      <c r="E3" s="122"/>
      <c r="F3" s="122"/>
      <c r="G3" s="122"/>
      <c r="H3" s="117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5</v>
      </c>
      <c r="C5" s="17" t="s">
        <v>6</v>
      </c>
      <c r="D5" s="123" t="s">
        <v>24</v>
      </c>
      <c r="E5" s="124"/>
      <c r="F5" s="124"/>
      <c r="G5" s="124"/>
      <c r="H5" s="125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36</v>
      </c>
      <c r="C7" s="21" t="s">
        <v>25</v>
      </c>
      <c r="D7" s="22" t="s">
        <v>26</v>
      </c>
      <c r="E7" s="23" t="s">
        <v>13</v>
      </c>
      <c r="F7" s="24" t="s">
        <v>27</v>
      </c>
      <c r="G7" s="118" t="s">
        <v>28</v>
      </c>
      <c r="H7" s="119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71">
        <f>+'Día 7'!C26</f>
        <v>5481273</v>
      </c>
      <c r="D8" s="27" t="s">
        <v>14</v>
      </c>
      <c r="E8" s="27"/>
      <c r="F8" s="8" t="s">
        <v>14</v>
      </c>
      <c r="G8" s="134"/>
      <c r="H8" s="135"/>
      <c r="I8" s="28"/>
      <c r="J8" s="28"/>
      <c r="K8" s="4"/>
      <c r="L8" s="4"/>
      <c r="M8" s="4"/>
      <c r="N8" s="7"/>
      <c r="O8" s="7"/>
    </row>
    <row r="9" spans="2:18" ht="1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26"/>
      <c r="H9" s="127"/>
      <c r="I9" s="4"/>
      <c r="J9" s="28"/>
      <c r="K9" s="4"/>
      <c r="L9" s="4"/>
      <c r="M9" s="4"/>
      <c r="N9" s="4"/>
      <c r="O9" s="31"/>
      <c r="P9" s="3" t="s">
        <v>14</v>
      </c>
    </row>
    <row r="10" spans="2:18" ht="1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26"/>
      <c r="H10" s="127"/>
      <c r="I10" s="4"/>
      <c r="J10" s="28"/>
      <c r="K10" s="4"/>
      <c r="L10" s="4"/>
      <c r="M10" s="4"/>
      <c r="N10" s="4"/>
      <c r="O10" s="32"/>
    </row>
    <row r="11" spans="2:18" ht="1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26"/>
      <c r="H11" s="127"/>
      <c r="I11" s="4"/>
      <c r="J11" s="28"/>
      <c r="K11" s="4"/>
      <c r="L11" s="4"/>
      <c r="M11" s="4"/>
      <c r="N11" s="4"/>
      <c r="O11" s="32"/>
      <c r="R11" t="s">
        <v>14</v>
      </c>
    </row>
    <row r="12" spans="2:18" ht="1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26"/>
      <c r="H12" s="127"/>
      <c r="I12" s="4"/>
      <c r="J12" s="28"/>
      <c r="K12" s="4"/>
      <c r="L12" s="4"/>
      <c r="M12" s="4"/>
      <c r="N12" s="4"/>
      <c r="O12" s="32"/>
    </row>
    <row r="13" spans="2:18" ht="1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26"/>
      <c r="H13" s="127"/>
      <c r="I13" s="4"/>
      <c r="J13" s="28"/>
      <c r="K13" s="4"/>
      <c r="L13" s="4"/>
      <c r="M13" s="4"/>
      <c r="N13" s="4"/>
      <c r="O13" s="32"/>
    </row>
    <row r="14" spans="2:18" ht="1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26"/>
      <c r="H14" s="127"/>
      <c r="I14" s="4"/>
      <c r="J14" s="28"/>
      <c r="K14" s="4"/>
      <c r="L14" s="4"/>
      <c r="M14" s="4"/>
      <c r="N14" s="4"/>
      <c r="O14" s="32"/>
    </row>
    <row r="15" spans="2:18" ht="1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26"/>
      <c r="H15" s="127"/>
      <c r="I15" s="4"/>
      <c r="J15" s="28"/>
      <c r="K15" s="4"/>
      <c r="L15" s="4"/>
      <c r="M15" s="4"/>
      <c r="N15" s="4"/>
      <c r="O15" s="32"/>
    </row>
    <row r="16" spans="2:18" ht="19" customHeight="1" x14ac:dyDescent="0.35">
      <c r="B16" s="37">
        <v>0.33333333333333331</v>
      </c>
      <c r="C16" s="71">
        <v>5482988</v>
      </c>
      <c r="D16" s="38">
        <f>+C16-C8</f>
        <v>1715</v>
      </c>
      <c r="E16" s="81">
        <f>+D16*1000/14/3600</f>
        <v>34.027777777777779</v>
      </c>
      <c r="F16" s="39"/>
      <c r="G16" s="136"/>
      <c r="H16" s="137"/>
      <c r="I16" s="4"/>
      <c r="J16" s="28"/>
      <c r="K16" s="4"/>
      <c r="L16" s="4"/>
      <c r="M16" s="4"/>
      <c r="N16" s="4"/>
      <c r="O16" s="32"/>
    </row>
    <row r="17" spans="2:15" ht="1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26"/>
      <c r="H17" s="127"/>
      <c r="I17" s="4"/>
      <c r="J17" s="28"/>
      <c r="K17" s="4"/>
      <c r="L17" s="4"/>
      <c r="M17" s="4"/>
      <c r="N17" s="4"/>
      <c r="O17" s="32"/>
    </row>
    <row r="18" spans="2:15" ht="1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26"/>
      <c r="H18" s="127"/>
      <c r="I18" s="4"/>
      <c r="J18" s="28"/>
      <c r="K18" s="4"/>
      <c r="L18" s="4"/>
      <c r="M18" s="4"/>
      <c r="N18" s="4"/>
      <c r="O18" s="32"/>
    </row>
    <row r="19" spans="2:15" ht="1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26"/>
      <c r="H19" s="127"/>
      <c r="I19" s="4"/>
      <c r="J19" s="28"/>
      <c r="K19" s="4"/>
      <c r="L19" s="4"/>
      <c r="M19" s="4"/>
      <c r="N19" s="4"/>
      <c r="O19" s="32"/>
    </row>
    <row r="20" spans="2:15" ht="1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26"/>
      <c r="H20" s="127"/>
      <c r="I20" s="4"/>
      <c r="J20" s="28"/>
      <c r="K20" s="4"/>
      <c r="L20" s="4"/>
      <c r="M20" s="4"/>
      <c r="N20" s="4"/>
      <c r="O20" s="32"/>
    </row>
    <row r="21" spans="2:15" ht="19" customHeight="1" x14ac:dyDescent="0.35">
      <c r="B21" s="37">
        <v>0.54166666666666663</v>
      </c>
      <c r="C21" s="71">
        <v>5483596</v>
      </c>
      <c r="D21" s="38">
        <f>+C21-C16</f>
        <v>608</v>
      </c>
      <c r="E21" s="81">
        <f>+D21*1000/5/3600</f>
        <v>33.777777777777779</v>
      </c>
      <c r="F21" s="39"/>
      <c r="G21" s="136"/>
      <c r="H21" s="137"/>
      <c r="I21" s="4"/>
      <c r="J21" s="28"/>
      <c r="K21" s="4"/>
      <c r="L21" s="4"/>
      <c r="M21" s="4"/>
      <c r="N21" s="4"/>
      <c r="O21" s="32"/>
    </row>
    <row r="22" spans="2:15" ht="1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26"/>
      <c r="H22" s="127"/>
      <c r="I22" s="4"/>
      <c r="J22" s="28"/>
      <c r="K22" s="4"/>
      <c r="L22" s="4"/>
      <c r="M22" s="4"/>
      <c r="N22" s="4"/>
      <c r="O22" s="33"/>
    </row>
    <row r="23" spans="2:15" ht="1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26"/>
      <c r="H23" s="127"/>
      <c r="I23" s="4"/>
      <c r="J23" s="28"/>
      <c r="K23" s="4"/>
      <c r="L23" s="4"/>
      <c r="M23" s="4"/>
      <c r="N23" s="4"/>
      <c r="O23" s="33"/>
    </row>
    <row r="24" spans="2:15" ht="1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26"/>
      <c r="H24" s="127"/>
      <c r="I24" s="4"/>
      <c r="J24" s="28"/>
      <c r="K24" s="4"/>
      <c r="L24" s="4"/>
      <c r="M24" s="4"/>
      <c r="N24" s="4"/>
      <c r="O24" s="33"/>
    </row>
    <row r="25" spans="2:15" ht="1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26"/>
      <c r="H25" s="127"/>
      <c r="I25" s="4"/>
      <c r="J25" s="28"/>
      <c r="K25" s="4"/>
      <c r="L25" s="4"/>
      <c r="M25" s="4"/>
      <c r="N25" s="4"/>
      <c r="O25" s="33"/>
    </row>
    <row r="26" spans="2:15" ht="19" customHeight="1" x14ac:dyDescent="0.35">
      <c r="B26" s="37">
        <v>0.75</v>
      </c>
      <c r="C26" s="71">
        <v>5484233</v>
      </c>
      <c r="D26" s="38">
        <f>+C26-C21</f>
        <v>637</v>
      </c>
      <c r="E26" s="81">
        <f>+D26*1000/5/3600</f>
        <v>35.388888888888886</v>
      </c>
      <c r="F26" s="39"/>
      <c r="G26" s="136"/>
      <c r="H26" s="137"/>
      <c r="I26" s="4"/>
      <c r="J26" s="28"/>
      <c r="K26" s="4"/>
      <c r="L26" s="4"/>
      <c r="M26" s="4"/>
      <c r="N26" s="4"/>
      <c r="O26" s="32"/>
    </row>
    <row r="27" spans="2:15" ht="1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26"/>
      <c r="H27" s="127"/>
      <c r="I27" s="4"/>
      <c r="J27" s="28"/>
      <c r="K27" s="4"/>
      <c r="L27" s="4"/>
      <c r="M27" s="4"/>
      <c r="N27" s="4"/>
      <c r="O27" s="33"/>
    </row>
    <row r="28" spans="2:15" ht="1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26"/>
      <c r="H28" s="127"/>
      <c r="I28" s="4"/>
      <c r="J28" s="28"/>
      <c r="K28" s="4"/>
      <c r="L28" s="4"/>
      <c r="M28" s="4"/>
      <c r="N28" s="4"/>
      <c r="O28" s="33"/>
    </row>
    <row r="29" spans="2:15" ht="1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26"/>
      <c r="H29" s="127"/>
      <c r="I29" s="4"/>
      <c r="J29" s="28"/>
      <c r="K29" s="4"/>
      <c r="L29" s="4"/>
      <c r="M29" s="4"/>
      <c r="N29" s="4"/>
      <c r="O29" s="33"/>
    </row>
    <row r="30" spans="2:15" ht="1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26"/>
      <c r="H30" s="127"/>
      <c r="I30" s="4"/>
      <c r="J30" s="28"/>
      <c r="K30" s="4"/>
      <c r="L30" s="4"/>
      <c r="M30" s="4"/>
      <c r="N30" s="4"/>
      <c r="O30" s="33"/>
    </row>
    <row r="31" spans="2:15" ht="1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26"/>
      <c r="H31" s="127"/>
      <c r="I31" s="4"/>
      <c r="J31" s="28"/>
      <c r="K31" s="4"/>
      <c r="L31" s="4"/>
      <c r="M31" s="4"/>
      <c r="N31" s="4"/>
      <c r="O31" s="33"/>
    </row>
    <row r="32" spans="2:15" ht="1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28"/>
      <c r="H32" s="129"/>
      <c r="I32" s="4"/>
      <c r="J32" s="28"/>
      <c r="K32" s="4"/>
      <c r="L32" s="4"/>
      <c r="M32" s="4"/>
      <c r="N32" s="4"/>
      <c r="O32" s="33"/>
    </row>
    <row r="33" spans="2:15" ht="1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9" customHeight="1" x14ac:dyDescent="0.35">
      <c r="B38" s="36"/>
      <c r="N38" s="4"/>
    </row>
    <row r="39" spans="2:15" ht="19" customHeight="1" x14ac:dyDescent="0.35">
      <c r="B39" s="36"/>
      <c r="N39" s="4"/>
    </row>
    <row r="40" spans="2:15" ht="19" customHeight="1" x14ac:dyDescent="0.35">
      <c r="B40" s="36"/>
      <c r="N40" s="4"/>
    </row>
    <row r="41" spans="2:15" ht="19" customHeight="1" x14ac:dyDescent="0.35">
      <c r="B41" s="36"/>
      <c r="N41" s="4"/>
    </row>
    <row r="42" spans="2:15" ht="19" customHeight="1" x14ac:dyDescent="0.35">
      <c r="B42" s="36"/>
      <c r="N42" s="4"/>
    </row>
    <row r="43" spans="2:15" ht="1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2026-05-12T22:40:44Z</dcterms:modified>
  <cp:category/>
  <cp:contentStatus/>
</cp:coreProperties>
</file>